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BS2003\Everyone\2014\STATISTIKA 2014\STAT-KVARNER-MJESEČNA 2014\2014_12 - PROSINAC 2014\"/>
    </mc:Choice>
  </mc:AlternateContent>
  <bookViews>
    <workbookView xWindow="0" yWindow="0" windowWidth="24000" windowHeight="9135" firstSheet="2" activeTab="5"/>
  </bookViews>
  <sheets>
    <sheet name="dolasci K" sheetId="1" r:id="rId1"/>
    <sheet name="nocenja K" sheetId="2" r:id="rId2"/>
    <sheet name="zemlje K" sheetId="3" r:id="rId3"/>
    <sheet name="smještaj 2014.2013" sheetId="4" r:id="rId4"/>
    <sheet name="kum dolasci K" sheetId="5" r:id="rId5"/>
    <sheet name="kum noćenja K" sheetId="6" r:id="rId6"/>
    <sheet name="zemlje kum K" sheetId="7" r:id="rId7"/>
    <sheet name="usporedba udjela I-XII 2014" sheetId="8" r:id="rId8"/>
  </sheets>
  <externalReferences>
    <externalReference r:id="rId9"/>
    <externalReference r:id="rId10"/>
    <externalReference r:id="rId11"/>
    <externalReference r:id="rId12"/>
  </externalReferences>
  <definedNames>
    <definedName name="_xlnm.Print_Area" localSheetId="5">'kum noćenja K'!$A$1:$L$49</definedName>
    <definedName name="_xlnm.Print_Area" localSheetId="1">'nocenja K'!$A$1:$L$49</definedName>
    <definedName name="_xlnm.Print_Area" localSheetId="3">'smještaj 2014.2013'!$A$1:$G$28</definedName>
    <definedName name="_xlnm.Print_Area" localSheetId="7">'usporedba udjela I-XII 2014'!$A$1:$G$30</definedName>
    <definedName name="_xlnm.Print_Titles" localSheetId="2">'zemlje K'!$1:$2</definedName>
    <definedName name="_xlnm.Print_Titles" localSheetId="6">'zemlje kum K'!$1:$2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8" l="1"/>
  <c r="F30" i="8" s="1"/>
  <c r="B30" i="8"/>
  <c r="E29" i="8"/>
  <c r="D29" i="8"/>
  <c r="C29" i="8"/>
  <c r="B29" i="8"/>
  <c r="E28" i="8"/>
  <c r="D28" i="8"/>
  <c r="F28" i="8" s="1"/>
  <c r="C28" i="8"/>
  <c r="B28" i="8"/>
  <c r="E27" i="8"/>
  <c r="D27" i="8"/>
  <c r="C27" i="8"/>
  <c r="B27" i="8"/>
  <c r="E26" i="8"/>
  <c r="D26" i="8"/>
  <c r="F26" i="8" s="1"/>
  <c r="C26" i="8"/>
  <c r="B26" i="8"/>
  <c r="E25" i="8"/>
  <c r="D25" i="8"/>
  <c r="C25" i="8"/>
  <c r="B25" i="8"/>
  <c r="E24" i="8"/>
  <c r="D24" i="8"/>
  <c r="F24" i="8" s="1"/>
  <c r="C24" i="8"/>
  <c r="B24" i="8"/>
  <c r="E23" i="8"/>
  <c r="D23" i="8"/>
  <c r="F23" i="8" s="1"/>
  <c r="C23" i="8"/>
  <c r="B23" i="8"/>
  <c r="E22" i="8"/>
  <c r="D22" i="8"/>
  <c r="F22" i="8" s="1"/>
  <c r="C22" i="8"/>
  <c r="B22" i="8"/>
  <c r="E21" i="8"/>
  <c r="D21" i="8"/>
  <c r="C21" i="8"/>
  <c r="B21" i="8"/>
  <c r="E20" i="8"/>
  <c r="D20" i="8"/>
  <c r="F20" i="8" s="1"/>
  <c r="C20" i="8"/>
  <c r="B20" i="8"/>
  <c r="E19" i="8"/>
  <c r="D19" i="8"/>
  <c r="C19" i="8"/>
  <c r="B19" i="8"/>
  <c r="D14" i="8"/>
  <c r="B14" i="8"/>
  <c r="E13" i="8"/>
  <c r="D13" i="8"/>
  <c r="C13" i="8"/>
  <c r="B13" i="8"/>
  <c r="E12" i="8"/>
  <c r="D12" i="8"/>
  <c r="C12" i="8"/>
  <c r="G12" i="8" s="1"/>
  <c r="B12" i="8"/>
  <c r="E11" i="8"/>
  <c r="D11" i="8"/>
  <c r="C11" i="8"/>
  <c r="G11" i="8" s="1"/>
  <c r="B11" i="8"/>
  <c r="E10" i="8"/>
  <c r="D10" i="8"/>
  <c r="C10" i="8"/>
  <c r="G10" i="8" s="1"/>
  <c r="B10" i="8"/>
  <c r="E9" i="8"/>
  <c r="D9" i="8"/>
  <c r="C9" i="8"/>
  <c r="B9" i="8"/>
  <c r="E8" i="8"/>
  <c r="D8" i="8"/>
  <c r="C8" i="8"/>
  <c r="G8" i="8" s="1"/>
  <c r="B8" i="8"/>
  <c r="E7" i="8"/>
  <c r="D7" i="8"/>
  <c r="F7" i="8" s="1"/>
  <c r="C7" i="8"/>
  <c r="G7" i="8" s="1"/>
  <c r="B7" i="8"/>
  <c r="E6" i="8"/>
  <c r="D6" i="8"/>
  <c r="C6" i="8"/>
  <c r="G6" i="8" s="1"/>
  <c r="B6" i="8"/>
  <c r="E5" i="8"/>
  <c r="D5" i="8"/>
  <c r="C5" i="8"/>
  <c r="G5" i="8" s="1"/>
  <c r="B5" i="8"/>
  <c r="E4" i="8"/>
  <c r="D4" i="8"/>
  <c r="C4" i="8"/>
  <c r="G4" i="8" s="1"/>
  <c r="B4" i="8"/>
  <c r="E3" i="8"/>
  <c r="D3" i="8"/>
  <c r="C3" i="8"/>
  <c r="G3" i="8" s="1"/>
  <c r="B3" i="8"/>
  <c r="F79" i="7"/>
  <c r="E79" i="7"/>
  <c r="C79" i="7"/>
  <c r="B79" i="7"/>
  <c r="F23" i="7"/>
  <c r="E23" i="7"/>
  <c r="C23" i="7"/>
  <c r="B23" i="7"/>
  <c r="F73" i="7"/>
  <c r="E73" i="7"/>
  <c r="C73" i="7"/>
  <c r="B73" i="7"/>
  <c r="F19" i="7"/>
  <c r="E19" i="7"/>
  <c r="C19" i="7"/>
  <c r="B19" i="7"/>
  <c r="F43" i="7"/>
  <c r="E43" i="7"/>
  <c r="C43" i="7"/>
  <c r="B43" i="7"/>
  <c r="F70" i="7"/>
  <c r="E70" i="7"/>
  <c r="C70" i="7"/>
  <c r="B70" i="7"/>
  <c r="F38" i="7"/>
  <c r="E38" i="7"/>
  <c r="C38" i="7"/>
  <c r="B38" i="7"/>
  <c r="F54" i="7"/>
  <c r="E54" i="7"/>
  <c r="C54" i="7"/>
  <c r="B54" i="7"/>
  <c r="F12" i="7"/>
  <c r="E12" i="7"/>
  <c r="C12" i="7"/>
  <c r="B12" i="7"/>
  <c r="F16" i="7"/>
  <c r="E16" i="7"/>
  <c r="C16" i="7"/>
  <c r="B16" i="7"/>
  <c r="F24" i="7"/>
  <c r="E24" i="7"/>
  <c r="C24" i="7"/>
  <c r="B24" i="7"/>
  <c r="F18" i="7"/>
  <c r="E18" i="7"/>
  <c r="C18" i="7"/>
  <c r="B18" i="7"/>
  <c r="F4" i="7"/>
  <c r="E4" i="7"/>
  <c r="C4" i="7"/>
  <c r="B4" i="7"/>
  <c r="F10" i="7"/>
  <c r="E10" i="7"/>
  <c r="C10" i="7"/>
  <c r="B10" i="7"/>
  <c r="F22" i="7"/>
  <c r="E22" i="7"/>
  <c r="C22" i="7"/>
  <c r="B22" i="7"/>
  <c r="F14" i="7"/>
  <c r="E14" i="7"/>
  <c r="C14" i="7"/>
  <c r="B14" i="7"/>
  <c r="F21" i="7"/>
  <c r="E21" i="7"/>
  <c r="C21" i="7"/>
  <c r="B21" i="7"/>
  <c r="F48" i="7"/>
  <c r="E48" i="7"/>
  <c r="C48" i="7"/>
  <c r="B48" i="7"/>
  <c r="F9" i="7"/>
  <c r="E9" i="7"/>
  <c r="C9" i="7"/>
  <c r="B9" i="7"/>
  <c r="F72" i="7"/>
  <c r="E72" i="7"/>
  <c r="C72" i="7"/>
  <c r="B72" i="7"/>
  <c r="F66" i="7"/>
  <c r="E66" i="7"/>
  <c r="C66" i="7"/>
  <c r="B66" i="7"/>
  <c r="F60" i="7"/>
  <c r="E60" i="7"/>
  <c r="C60" i="7"/>
  <c r="B60" i="7"/>
  <c r="F39" i="7"/>
  <c r="E39" i="7"/>
  <c r="C39" i="7"/>
  <c r="B39" i="7"/>
  <c r="F36" i="7"/>
  <c r="E36" i="7"/>
  <c r="C36" i="7"/>
  <c r="B36" i="7"/>
  <c r="F49" i="7"/>
  <c r="E49" i="7"/>
  <c r="C49" i="7"/>
  <c r="B49" i="7"/>
  <c r="F47" i="7"/>
  <c r="E47" i="7"/>
  <c r="C47" i="7"/>
  <c r="B47" i="7"/>
  <c r="F77" i="7"/>
  <c r="E77" i="7"/>
  <c r="C77" i="7"/>
  <c r="B77" i="7"/>
  <c r="F3" i="7"/>
  <c r="E3" i="7"/>
  <c r="C3" i="7"/>
  <c r="B3" i="7"/>
  <c r="F55" i="7"/>
  <c r="E55" i="7"/>
  <c r="C55" i="7"/>
  <c r="B55" i="7"/>
  <c r="F25" i="7"/>
  <c r="E25" i="7"/>
  <c r="C25" i="7"/>
  <c r="B25" i="7"/>
  <c r="F11" i="7"/>
  <c r="E11" i="7"/>
  <c r="C11" i="7"/>
  <c r="B11" i="7"/>
  <c r="F62" i="7"/>
  <c r="E62" i="7"/>
  <c r="C62" i="7"/>
  <c r="B62" i="7"/>
  <c r="F71" i="7"/>
  <c r="E71" i="7"/>
  <c r="C71" i="7"/>
  <c r="B71" i="7"/>
  <c r="F65" i="7"/>
  <c r="E65" i="7"/>
  <c r="C65" i="7"/>
  <c r="B65" i="7"/>
  <c r="F32" i="7"/>
  <c r="E32" i="7"/>
  <c r="C32" i="7"/>
  <c r="B32" i="7"/>
  <c r="F76" i="7"/>
  <c r="E76" i="7"/>
  <c r="C76" i="7"/>
  <c r="B76" i="7"/>
  <c r="F8" i="7"/>
  <c r="E8" i="7"/>
  <c r="C8" i="7"/>
  <c r="B8" i="7"/>
  <c r="F50" i="7"/>
  <c r="E50" i="7"/>
  <c r="C50" i="7"/>
  <c r="B50" i="7"/>
  <c r="F27" i="7"/>
  <c r="E27" i="7"/>
  <c r="C27" i="7"/>
  <c r="B27" i="7"/>
  <c r="F67" i="7"/>
  <c r="E67" i="7"/>
  <c r="C67" i="7"/>
  <c r="B67" i="7"/>
  <c r="F35" i="7"/>
  <c r="E35" i="7"/>
  <c r="C35" i="7"/>
  <c r="B35" i="7"/>
  <c r="F75" i="7"/>
  <c r="E75" i="7"/>
  <c r="C75" i="7"/>
  <c r="B75" i="7"/>
  <c r="F52" i="7"/>
  <c r="E52" i="7"/>
  <c r="C52" i="7"/>
  <c r="B52" i="7"/>
  <c r="F28" i="7"/>
  <c r="E28" i="7"/>
  <c r="C28" i="7"/>
  <c r="B28" i="7"/>
  <c r="F45" i="7"/>
  <c r="E45" i="7"/>
  <c r="C45" i="7"/>
  <c r="B45" i="7"/>
  <c r="F46" i="7"/>
  <c r="E46" i="7"/>
  <c r="C46" i="7"/>
  <c r="B46" i="7"/>
  <c r="F74" i="7"/>
  <c r="E74" i="7"/>
  <c r="C74" i="7"/>
  <c r="B74" i="7"/>
  <c r="F31" i="7"/>
  <c r="E31" i="7"/>
  <c r="C31" i="7"/>
  <c r="B31" i="7"/>
  <c r="F59" i="7"/>
  <c r="E59" i="7"/>
  <c r="C59" i="7"/>
  <c r="B59" i="7"/>
  <c r="F68" i="7"/>
  <c r="E68" i="7"/>
  <c r="C68" i="7"/>
  <c r="B68" i="7"/>
  <c r="F26" i="7"/>
  <c r="E26" i="7"/>
  <c r="C26" i="7"/>
  <c r="B26" i="7"/>
  <c r="F34" i="7"/>
  <c r="E34" i="7"/>
  <c r="C34" i="7"/>
  <c r="B34" i="7"/>
  <c r="F6" i="7"/>
  <c r="E6" i="7"/>
  <c r="C6" i="7"/>
  <c r="B6" i="7"/>
  <c r="F63" i="7"/>
  <c r="E63" i="7"/>
  <c r="C63" i="7"/>
  <c r="B63" i="7"/>
  <c r="F42" i="7"/>
  <c r="E42" i="7"/>
  <c r="C42" i="7"/>
  <c r="B42" i="7"/>
  <c r="F69" i="7"/>
  <c r="E69" i="7"/>
  <c r="C69" i="7"/>
  <c r="B69" i="7"/>
  <c r="F58" i="7"/>
  <c r="E58" i="7"/>
  <c r="C58" i="7"/>
  <c r="B58" i="7"/>
  <c r="F57" i="7"/>
  <c r="E57" i="7"/>
  <c r="C57" i="7"/>
  <c r="B57" i="7"/>
  <c r="F40" i="7"/>
  <c r="E40" i="7"/>
  <c r="C40" i="7"/>
  <c r="B40" i="7"/>
  <c r="F13" i="7"/>
  <c r="E13" i="7"/>
  <c r="C13" i="7"/>
  <c r="B13" i="7"/>
  <c r="F30" i="7"/>
  <c r="E30" i="7"/>
  <c r="C30" i="7"/>
  <c r="B30" i="7"/>
  <c r="F29" i="7"/>
  <c r="E29" i="7"/>
  <c r="C29" i="7"/>
  <c r="B29" i="7"/>
  <c r="F20" i="7"/>
  <c r="E20" i="7"/>
  <c r="C20" i="7"/>
  <c r="B20" i="7"/>
  <c r="F61" i="7"/>
  <c r="E61" i="7"/>
  <c r="C61" i="7"/>
  <c r="B61" i="7"/>
  <c r="F7" i="7"/>
  <c r="E7" i="7"/>
  <c r="C7" i="7"/>
  <c r="B7" i="7"/>
  <c r="F53" i="7"/>
  <c r="E53" i="7"/>
  <c r="C53" i="7"/>
  <c r="B53" i="7"/>
  <c r="F64" i="7"/>
  <c r="E64" i="7"/>
  <c r="C64" i="7"/>
  <c r="B64" i="7"/>
  <c r="F37" i="7"/>
  <c r="E37" i="7"/>
  <c r="C37" i="7"/>
  <c r="B37" i="7"/>
  <c r="F41" i="7"/>
  <c r="E41" i="7"/>
  <c r="C41" i="7"/>
  <c r="B41" i="7"/>
  <c r="F44" i="7"/>
  <c r="E44" i="7"/>
  <c r="C44" i="7"/>
  <c r="B44" i="7"/>
  <c r="F15" i="7"/>
  <c r="E15" i="7"/>
  <c r="C15" i="7"/>
  <c r="B15" i="7"/>
  <c r="F17" i="7"/>
  <c r="E17" i="7"/>
  <c r="C17" i="7"/>
  <c r="B17" i="7"/>
  <c r="F5" i="7"/>
  <c r="E5" i="7"/>
  <c r="C5" i="7"/>
  <c r="B5" i="7"/>
  <c r="F33" i="7"/>
  <c r="E33" i="7"/>
  <c r="C33" i="7"/>
  <c r="B33" i="7"/>
  <c r="F56" i="7"/>
  <c r="E56" i="7"/>
  <c r="C56" i="7"/>
  <c r="B56" i="7"/>
  <c r="F51" i="7"/>
  <c r="E51" i="7"/>
  <c r="C51" i="7"/>
  <c r="B51" i="7"/>
  <c r="G47" i="6"/>
  <c r="F47" i="6"/>
  <c r="C47" i="6"/>
  <c r="B47" i="6"/>
  <c r="D47" i="6" s="1"/>
  <c r="G46" i="6"/>
  <c r="F46" i="6"/>
  <c r="C46" i="6"/>
  <c r="B46" i="6"/>
  <c r="D46" i="6" s="1"/>
  <c r="G45" i="6"/>
  <c r="F45" i="6"/>
  <c r="C45" i="6"/>
  <c r="B45" i="6"/>
  <c r="D45" i="6" s="1"/>
  <c r="G44" i="6"/>
  <c r="F44" i="6"/>
  <c r="C44" i="6"/>
  <c r="B44" i="6"/>
  <c r="D44" i="6" s="1"/>
  <c r="G43" i="6"/>
  <c r="F43" i="6"/>
  <c r="J43" i="6" s="1"/>
  <c r="D43" i="6"/>
  <c r="C43" i="6"/>
  <c r="B43" i="6"/>
  <c r="G42" i="6"/>
  <c r="F42" i="6"/>
  <c r="H42" i="6" s="1"/>
  <c r="C42" i="6"/>
  <c r="B42" i="6"/>
  <c r="G41" i="6"/>
  <c r="F41" i="6"/>
  <c r="H41" i="6" s="1"/>
  <c r="C41" i="6"/>
  <c r="B41" i="6"/>
  <c r="G40" i="6"/>
  <c r="F40" i="6"/>
  <c r="J40" i="6" s="1"/>
  <c r="C40" i="6"/>
  <c r="B40" i="6"/>
  <c r="G39" i="6"/>
  <c r="K39" i="6" s="1"/>
  <c r="F39" i="6"/>
  <c r="C39" i="6"/>
  <c r="B39" i="6"/>
  <c r="C38" i="6"/>
  <c r="G37" i="6"/>
  <c r="K37" i="6" s="1"/>
  <c r="F37" i="6"/>
  <c r="C37" i="6"/>
  <c r="B37" i="6"/>
  <c r="D37" i="6" s="1"/>
  <c r="G36" i="6"/>
  <c r="F36" i="6"/>
  <c r="C36" i="6"/>
  <c r="B36" i="6"/>
  <c r="G35" i="6"/>
  <c r="F35" i="6"/>
  <c r="C35" i="6"/>
  <c r="B35" i="6"/>
  <c r="G34" i="6"/>
  <c r="F34" i="6"/>
  <c r="C34" i="6"/>
  <c r="B34" i="6"/>
  <c r="G32" i="6"/>
  <c r="K32" i="6" s="1"/>
  <c r="F32" i="6"/>
  <c r="C32" i="6"/>
  <c r="B32" i="6"/>
  <c r="D32" i="6" s="1"/>
  <c r="G31" i="6"/>
  <c r="K31" i="6" s="1"/>
  <c r="F31" i="6"/>
  <c r="C31" i="6"/>
  <c r="B31" i="6"/>
  <c r="D31" i="6" s="1"/>
  <c r="G30" i="6"/>
  <c r="F30" i="6"/>
  <c r="C30" i="6"/>
  <c r="B30" i="6"/>
  <c r="D30" i="6" s="1"/>
  <c r="G29" i="6"/>
  <c r="F29" i="6"/>
  <c r="C29" i="6"/>
  <c r="B29" i="6"/>
  <c r="D29" i="6" s="1"/>
  <c r="G28" i="6"/>
  <c r="F28" i="6"/>
  <c r="C28" i="6"/>
  <c r="B28" i="6"/>
  <c r="D28" i="6" s="1"/>
  <c r="G27" i="6"/>
  <c r="K27" i="6" s="1"/>
  <c r="F27" i="6"/>
  <c r="C27" i="6"/>
  <c r="B27" i="6"/>
  <c r="D27" i="6" s="1"/>
  <c r="G26" i="6"/>
  <c r="F26" i="6"/>
  <c r="C26" i="6"/>
  <c r="B26" i="6"/>
  <c r="B33" i="6" s="1"/>
  <c r="G24" i="6"/>
  <c r="F24" i="6"/>
  <c r="C24" i="6"/>
  <c r="B24" i="6"/>
  <c r="G23" i="6"/>
  <c r="G25" i="6" s="1"/>
  <c r="F23" i="6"/>
  <c r="F25" i="6" s="1"/>
  <c r="H25" i="6" s="1"/>
  <c r="D23" i="6"/>
  <c r="C23" i="6"/>
  <c r="B23" i="6"/>
  <c r="G21" i="6"/>
  <c r="K21" i="6" s="1"/>
  <c r="F21" i="6"/>
  <c r="C21" i="6"/>
  <c r="B21" i="6"/>
  <c r="D21" i="6" s="1"/>
  <c r="G20" i="6"/>
  <c r="K20" i="6" s="1"/>
  <c r="F20" i="6"/>
  <c r="J20" i="6" s="1"/>
  <c r="C20" i="6"/>
  <c r="B20" i="6"/>
  <c r="D20" i="6" s="1"/>
  <c r="G19" i="6"/>
  <c r="K19" i="6" s="1"/>
  <c r="F19" i="6"/>
  <c r="C19" i="6"/>
  <c r="B19" i="6"/>
  <c r="D19" i="6" s="1"/>
  <c r="G18" i="6"/>
  <c r="F18" i="6"/>
  <c r="C18" i="6"/>
  <c r="C22" i="6" s="1"/>
  <c r="B18" i="6"/>
  <c r="D18" i="6" s="1"/>
  <c r="G16" i="6"/>
  <c r="F16" i="6"/>
  <c r="C16" i="6"/>
  <c r="B16" i="6"/>
  <c r="D16" i="6" s="1"/>
  <c r="G15" i="6"/>
  <c r="F15" i="6"/>
  <c r="C15" i="6"/>
  <c r="B15" i="6"/>
  <c r="J15" i="6" s="1"/>
  <c r="G14" i="6"/>
  <c r="F14" i="6"/>
  <c r="C14" i="6"/>
  <c r="B14" i="6"/>
  <c r="D14" i="6" s="1"/>
  <c r="G13" i="6"/>
  <c r="F13" i="6"/>
  <c r="C13" i="6"/>
  <c r="B13" i="6"/>
  <c r="D13" i="6" s="1"/>
  <c r="G12" i="6"/>
  <c r="F12" i="6"/>
  <c r="C12" i="6"/>
  <c r="K12" i="6" s="1"/>
  <c r="B12" i="6"/>
  <c r="G11" i="6"/>
  <c r="F11" i="6"/>
  <c r="D11" i="6"/>
  <c r="C11" i="6"/>
  <c r="B11" i="6"/>
  <c r="G10" i="6"/>
  <c r="F10" i="6"/>
  <c r="H10" i="6" s="1"/>
  <c r="C10" i="6"/>
  <c r="B10" i="6"/>
  <c r="H9" i="6"/>
  <c r="G9" i="6"/>
  <c r="F9" i="6"/>
  <c r="C9" i="6"/>
  <c r="B9" i="6"/>
  <c r="J9" i="6" s="1"/>
  <c r="G7" i="6"/>
  <c r="F7" i="6"/>
  <c r="C7" i="6"/>
  <c r="B7" i="6"/>
  <c r="D7" i="6" s="1"/>
  <c r="G6" i="6"/>
  <c r="F6" i="6"/>
  <c r="H6" i="6" s="1"/>
  <c r="C6" i="6"/>
  <c r="B6" i="6"/>
  <c r="G5" i="6"/>
  <c r="F5" i="6"/>
  <c r="C5" i="6"/>
  <c r="B5" i="6"/>
  <c r="G4" i="6"/>
  <c r="F4" i="6"/>
  <c r="H4" i="6" s="1"/>
  <c r="C4" i="6"/>
  <c r="B4" i="6"/>
  <c r="G3" i="6"/>
  <c r="F3" i="6"/>
  <c r="H3" i="6" s="1"/>
  <c r="C3" i="6"/>
  <c r="C8" i="6" s="1"/>
  <c r="B3" i="6"/>
  <c r="G47" i="5"/>
  <c r="F47" i="5"/>
  <c r="C47" i="5"/>
  <c r="B47" i="5"/>
  <c r="G46" i="5"/>
  <c r="F46" i="5"/>
  <c r="C46" i="5"/>
  <c r="B46" i="5"/>
  <c r="G45" i="5"/>
  <c r="K45" i="5" s="1"/>
  <c r="F45" i="5"/>
  <c r="D45" i="5"/>
  <c r="C45" i="5"/>
  <c r="B45" i="5"/>
  <c r="G44" i="5"/>
  <c r="F44" i="5"/>
  <c r="C44" i="5"/>
  <c r="B44" i="5"/>
  <c r="G43" i="5"/>
  <c r="F43" i="5"/>
  <c r="C43" i="5"/>
  <c r="B43" i="5"/>
  <c r="J43" i="5" s="1"/>
  <c r="G42" i="5"/>
  <c r="F42" i="5"/>
  <c r="C42" i="5"/>
  <c r="B42" i="5"/>
  <c r="G41" i="5"/>
  <c r="K41" i="5" s="1"/>
  <c r="F41" i="5"/>
  <c r="C41" i="5"/>
  <c r="B41" i="5"/>
  <c r="D41" i="5" s="1"/>
  <c r="G40" i="5"/>
  <c r="F40" i="5"/>
  <c r="C40" i="5"/>
  <c r="B40" i="5"/>
  <c r="K39" i="5"/>
  <c r="G39" i="5"/>
  <c r="F39" i="5"/>
  <c r="J39" i="5" s="1"/>
  <c r="D39" i="5"/>
  <c r="C39" i="5"/>
  <c r="B39" i="5"/>
  <c r="G37" i="5"/>
  <c r="F37" i="5"/>
  <c r="C37" i="5"/>
  <c r="B37" i="5"/>
  <c r="G36" i="5"/>
  <c r="H36" i="5" s="1"/>
  <c r="F36" i="5"/>
  <c r="C36" i="5"/>
  <c r="C38" i="5" s="1"/>
  <c r="B36" i="5"/>
  <c r="G35" i="5"/>
  <c r="K35" i="5" s="1"/>
  <c r="F35" i="5"/>
  <c r="C35" i="5"/>
  <c r="B35" i="5"/>
  <c r="D35" i="5" s="1"/>
  <c r="G34" i="5"/>
  <c r="K34" i="5" s="1"/>
  <c r="F34" i="5"/>
  <c r="C34" i="5"/>
  <c r="B34" i="5"/>
  <c r="D34" i="5" s="1"/>
  <c r="G32" i="5"/>
  <c r="F32" i="5"/>
  <c r="C32" i="5"/>
  <c r="B32" i="5"/>
  <c r="G31" i="5"/>
  <c r="F31" i="5"/>
  <c r="C31" i="5"/>
  <c r="D31" i="5" s="1"/>
  <c r="B31" i="5"/>
  <c r="G30" i="5"/>
  <c r="F30" i="5"/>
  <c r="H30" i="5" s="1"/>
  <c r="C30" i="5"/>
  <c r="K30" i="5" s="1"/>
  <c r="B30" i="5"/>
  <c r="G29" i="5"/>
  <c r="F29" i="5"/>
  <c r="H29" i="5" s="1"/>
  <c r="C29" i="5"/>
  <c r="B29" i="5"/>
  <c r="G28" i="5"/>
  <c r="F28" i="5"/>
  <c r="C28" i="5"/>
  <c r="B28" i="5"/>
  <c r="G27" i="5"/>
  <c r="F27" i="5"/>
  <c r="C27" i="5"/>
  <c r="B27" i="5"/>
  <c r="G26" i="5"/>
  <c r="F26" i="5"/>
  <c r="C26" i="5"/>
  <c r="B26" i="5"/>
  <c r="G24" i="5"/>
  <c r="F24" i="5"/>
  <c r="J24" i="5" s="1"/>
  <c r="C24" i="5"/>
  <c r="D24" i="5" s="1"/>
  <c r="B24" i="5"/>
  <c r="G23" i="5"/>
  <c r="F23" i="5"/>
  <c r="C23" i="5"/>
  <c r="B23" i="5"/>
  <c r="B25" i="5" s="1"/>
  <c r="G21" i="5"/>
  <c r="K21" i="5" s="1"/>
  <c r="F21" i="5"/>
  <c r="C21" i="5"/>
  <c r="B21" i="5"/>
  <c r="D21" i="5" s="1"/>
  <c r="K20" i="5"/>
  <c r="H20" i="5"/>
  <c r="L20" i="5" s="1"/>
  <c r="G20" i="5"/>
  <c r="F20" i="5"/>
  <c r="J20" i="5" s="1"/>
  <c r="C20" i="5"/>
  <c r="B20" i="5"/>
  <c r="G19" i="5"/>
  <c r="K19" i="5" s="1"/>
  <c r="F19" i="5"/>
  <c r="C19" i="5"/>
  <c r="B19" i="5"/>
  <c r="G18" i="5"/>
  <c r="F18" i="5"/>
  <c r="C18" i="5"/>
  <c r="C22" i="5" s="1"/>
  <c r="B18" i="5"/>
  <c r="G16" i="5"/>
  <c r="F16" i="5"/>
  <c r="C16" i="5"/>
  <c r="B16" i="5"/>
  <c r="D16" i="5" s="1"/>
  <c r="G15" i="5"/>
  <c r="F15" i="5"/>
  <c r="D15" i="5"/>
  <c r="C15" i="5"/>
  <c r="K15" i="5" s="1"/>
  <c r="B15" i="5"/>
  <c r="G14" i="5"/>
  <c r="F14" i="5"/>
  <c r="H14" i="5" s="1"/>
  <c r="C14" i="5"/>
  <c r="B14" i="5"/>
  <c r="G13" i="5"/>
  <c r="F13" i="5"/>
  <c r="H13" i="5" s="1"/>
  <c r="C13" i="5"/>
  <c r="B13" i="5"/>
  <c r="G12" i="5"/>
  <c r="K12" i="5" s="1"/>
  <c r="F12" i="5"/>
  <c r="C12" i="5"/>
  <c r="B12" i="5"/>
  <c r="G11" i="5"/>
  <c r="K11" i="5" s="1"/>
  <c r="F11" i="5"/>
  <c r="C11" i="5"/>
  <c r="B11" i="5"/>
  <c r="D11" i="5" s="1"/>
  <c r="G10" i="5"/>
  <c r="K10" i="5" s="1"/>
  <c r="F10" i="5"/>
  <c r="C10" i="5"/>
  <c r="B10" i="5"/>
  <c r="G9" i="5"/>
  <c r="H9" i="5" s="1"/>
  <c r="F9" i="5"/>
  <c r="C9" i="5"/>
  <c r="B9" i="5"/>
  <c r="D9" i="5" s="1"/>
  <c r="G7" i="5"/>
  <c r="F7" i="5"/>
  <c r="H7" i="5" s="1"/>
  <c r="C7" i="5"/>
  <c r="B7" i="5"/>
  <c r="D7" i="5" s="1"/>
  <c r="G6" i="5"/>
  <c r="F6" i="5"/>
  <c r="C6" i="5"/>
  <c r="B6" i="5"/>
  <c r="D6" i="5" s="1"/>
  <c r="G5" i="5"/>
  <c r="F5" i="5"/>
  <c r="C5" i="5"/>
  <c r="K5" i="5" s="1"/>
  <c r="B5" i="5"/>
  <c r="G4" i="5"/>
  <c r="F4" i="5"/>
  <c r="C4" i="5"/>
  <c r="B4" i="5"/>
  <c r="G3" i="5"/>
  <c r="F3" i="5"/>
  <c r="C3" i="5"/>
  <c r="B3" i="5"/>
  <c r="D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1" i="4"/>
  <c r="D11" i="4"/>
  <c r="C11" i="4"/>
  <c r="B11" i="4"/>
  <c r="E10" i="4"/>
  <c r="D10" i="4"/>
  <c r="C10" i="4"/>
  <c r="B10" i="4"/>
  <c r="E9" i="4"/>
  <c r="E12" i="4" s="1"/>
  <c r="D9" i="4"/>
  <c r="D12" i="4" s="1"/>
  <c r="C9" i="4"/>
  <c r="B9" i="4"/>
  <c r="E7" i="4"/>
  <c r="D7" i="4"/>
  <c r="C7" i="4"/>
  <c r="B7" i="4"/>
  <c r="E6" i="4"/>
  <c r="D6" i="4"/>
  <c r="C6" i="4"/>
  <c r="B6" i="4"/>
  <c r="E5" i="4"/>
  <c r="D5" i="4"/>
  <c r="C5" i="4"/>
  <c r="B5" i="4"/>
  <c r="E4" i="4"/>
  <c r="D4" i="4"/>
  <c r="C4" i="4"/>
  <c r="B4" i="4"/>
  <c r="E3" i="4"/>
  <c r="D3" i="4"/>
  <c r="D8" i="4" s="1"/>
  <c r="C3" i="4"/>
  <c r="C8" i="4" s="1"/>
  <c r="B3" i="4"/>
  <c r="F79" i="3"/>
  <c r="E79" i="3"/>
  <c r="C79" i="3"/>
  <c r="B79" i="3"/>
  <c r="F65" i="3"/>
  <c r="I65" i="3" s="1"/>
  <c r="E65" i="3"/>
  <c r="H65" i="3" s="1"/>
  <c r="C65" i="3"/>
  <c r="B65" i="3"/>
  <c r="F76" i="3"/>
  <c r="I76" i="3" s="1"/>
  <c r="E76" i="3"/>
  <c r="H76" i="3" s="1"/>
  <c r="C76" i="3"/>
  <c r="B76" i="3"/>
  <c r="F69" i="3"/>
  <c r="I69" i="3" s="1"/>
  <c r="E69" i="3"/>
  <c r="H69" i="3" s="1"/>
  <c r="C69" i="3"/>
  <c r="B69" i="3"/>
  <c r="F72" i="3"/>
  <c r="I72" i="3" s="1"/>
  <c r="E72" i="3"/>
  <c r="H72" i="3" s="1"/>
  <c r="C72" i="3"/>
  <c r="B72" i="3"/>
  <c r="F74" i="3"/>
  <c r="I74" i="3" s="1"/>
  <c r="E74" i="3"/>
  <c r="H74" i="3" s="1"/>
  <c r="C74" i="3"/>
  <c r="B74" i="3"/>
  <c r="F77" i="3"/>
  <c r="I77" i="3" s="1"/>
  <c r="E77" i="3"/>
  <c r="H77" i="3" s="1"/>
  <c r="C77" i="3"/>
  <c r="B77" i="3"/>
  <c r="F59" i="3"/>
  <c r="I59" i="3" s="1"/>
  <c r="E59" i="3"/>
  <c r="H59" i="3" s="1"/>
  <c r="C59" i="3"/>
  <c r="B59" i="3"/>
  <c r="F75" i="3"/>
  <c r="I75" i="3" s="1"/>
  <c r="E75" i="3"/>
  <c r="H75" i="3" s="1"/>
  <c r="C75" i="3"/>
  <c r="B75" i="3"/>
  <c r="F54" i="3"/>
  <c r="I54" i="3" s="1"/>
  <c r="E54" i="3"/>
  <c r="H54" i="3" s="1"/>
  <c r="C54" i="3"/>
  <c r="B54" i="3"/>
  <c r="F70" i="3"/>
  <c r="E70" i="3"/>
  <c r="C70" i="3"/>
  <c r="B70" i="3"/>
  <c r="F61" i="3"/>
  <c r="E61" i="3"/>
  <c r="C61" i="3"/>
  <c r="B61" i="3"/>
  <c r="F64" i="3"/>
  <c r="I64" i="3" s="1"/>
  <c r="E64" i="3"/>
  <c r="H64" i="3" s="1"/>
  <c r="C64" i="3"/>
  <c r="B64" i="3"/>
  <c r="F66" i="3"/>
  <c r="E66" i="3"/>
  <c r="C66" i="3"/>
  <c r="B66" i="3"/>
  <c r="F47" i="3"/>
  <c r="E47" i="3"/>
  <c r="C47" i="3"/>
  <c r="B47" i="3"/>
  <c r="F56" i="3"/>
  <c r="E56" i="3"/>
  <c r="C56" i="3"/>
  <c r="B56" i="3"/>
  <c r="F68" i="3"/>
  <c r="E68" i="3"/>
  <c r="C68" i="3"/>
  <c r="B68" i="3"/>
  <c r="F63" i="3"/>
  <c r="E63" i="3"/>
  <c r="C63" i="3"/>
  <c r="B63" i="3"/>
  <c r="F57" i="3"/>
  <c r="E57" i="3"/>
  <c r="C57" i="3"/>
  <c r="B57" i="3"/>
  <c r="F52" i="3"/>
  <c r="I52" i="3" s="1"/>
  <c r="E52" i="3"/>
  <c r="H52" i="3" s="1"/>
  <c r="C52" i="3"/>
  <c r="B52" i="3"/>
  <c r="F58" i="3"/>
  <c r="E58" i="3"/>
  <c r="C58" i="3"/>
  <c r="B58" i="3"/>
  <c r="F40" i="3"/>
  <c r="E40" i="3"/>
  <c r="C40" i="3"/>
  <c r="B40" i="3"/>
  <c r="F41" i="3"/>
  <c r="E41" i="3"/>
  <c r="C41" i="3"/>
  <c r="B41" i="3"/>
  <c r="F67" i="3"/>
  <c r="E67" i="3"/>
  <c r="C67" i="3"/>
  <c r="B67" i="3"/>
  <c r="F24" i="3"/>
  <c r="E24" i="3"/>
  <c r="C24" i="3"/>
  <c r="B24" i="3"/>
  <c r="F28" i="3"/>
  <c r="E28" i="3"/>
  <c r="C28" i="3"/>
  <c r="B28" i="3"/>
  <c r="F55" i="3"/>
  <c r="E55" i="3"/>
  <c r="C55" i="3"/>
  <c r="B55" i="3"/>
  <c r="F71" i="3"/>
  <c r="E71" i="3"/>
  <c r="C71" i="3"/>
  <c r="B71" i="3"/>
  <c r="F21" i="3"/>
  <c r="E21" i="3"/>
  <c r="C21" i="3"/>
  <c r="B21" i="3"/>
  <c r="F42" i="3"/>
  <c r="E42" i="3"/>
  <c r="C42" i="3"/>
  <c r="B42" i="3"/>
  <c r="F48" i="3"/>
  <c r="E48" i="3"/>
  <c r="C48" i="3"/>
  <c r="B48" i="3"/>
  <c r="F29" i="3"/>
  <c r="E29" i="3"/>
  <c r="C29" i="3"/>
  <c r="B29" i="3"/>
  <c r="F39" i="3"/>
  <c r="E39" i="3"/>
  <c r="C39" i="3"/>
  <c r="B39" i="3"/>
  <c r="F53" i="3"/>
  <c r="I53" i="3" s="1"/>
  <c r="E53" i="3"/>
  <c r="H53" i="3" s="1"/>
  <c r="C53" i="3"/>
  <c r="B53" i="3"/>
  <c r="F38" i="3"/>
  <c r="E38" i="3"/>
  <c r="C38" i="3"/>
  <c r="B38" i="3"/>
  <c r="F73" i="3"/>
  <c r="E73" i="3"/>
  <c r="C73" i="3"/>
  <c r="B73" i="3"/>
  <c r="F37" i="3"/>
  <c r="E37" i="3"/>
  <c r="C37" i="3"/>
  <c r="B37" i="3"/>
  <c r="F60" i="3"/>
  <c r="E60" i="3"/>
  <c r="C60" i="3"/>
  <c r="B60" i="3"/>
  <c r="F34" i="3"/>
  <c r="E34" i="3"/>
  <c r="C34" i="3"/>
  <c r="B34" i="3"/>
  <c r="F32" i="3"/>
  <c r="E32" i="3"/>
  <c r="C32" i="3"/>
  <c r="B32" i="3"/>
  <c r="F43" i="3"/>
  <c r="E43" i="3"/>
  <c r="C43" i="3"/>
  <c r="B43" i="3"/>
  <c r="F26" i="3"/>
  <c r="E26" i="3"/>
  <c r="C26" i="3"/>
  <c r="B26" i="3"/>
  <c r="F46" i="3"/>
  <c r="E46" i="3"/>
  <c r="C46" i="3"/>
  <c r="B46" i="3"/>
  <c r="F35" i="3"/>
  <c r="E35" i="3"/>
  <c r="C35" i="3"/>
  <c r="B35" i="3"/>
  <c r="F50" i="3"/>
  <c r="E50" i="3"/>
  <c r="C50" i="3"/>
  <c r="B50" i="3"/>
  <c r="F44" i="3"/>
  <c r="E44" i="3"/>
  <c r="C44" i="3"/>
  <c r="B44" i="3"/>
  <c r="F30" i="3"/>
  <c r="E30" i="3"/>
  <c r="C30" i="3"/>
  <c r="B30" i="3"/>
  <c r="F31" i="3"/>
  <c r="E31" i="3"/>
  <c r="C31" i="3"/>
  <c r="B31" i="3"/>
  <c r="F51" i="3"/>
  <c r="E51" i="3"/>
  <c r="C51" i="3"/>
  <c r="B51" i="3"/>
  <c r="F17" i="3"/>
  <c r="E17" i="3"/>
  <c r="C17" i="3"/>
  <c r="B17" i="3"/>
  <c r="F12" i="3"/>
  <c r="E12" i="3"/>
  <c r="C12" i="3"/>
  <c r="B12" i="3"/>
  <c r="F36" i="3"/>
  <c r="E36" i="3"/>
  <c r="C36" i="3"/>
  <c r="B36" i="3"/>
  <c r="F45" i="3"/>
  <c r="E45" i="3"/>
  <c r="C45" i="3"/>
  <c r="B45" i="3"/>
  <c r="F62" i="3"/>
  <c r="E62" i="3"/>
  <c r="C62" i="3"/>
  <c r="B62" i="3"/>
  <c r="F49" i="3"/>
  <c r="E49" i="3"/>
  <c r="C49" i="3"/>
  <c r="B49" i="3"/>
  <c r="F27" i="3"/>
  <c r="E27" i="3"/>
  <c r="C27" i="3"/>
  <c r="B27" i="3"/>
  <c r="F20" i="3"/>
  <c r="E20" i="3"/>
  <c r="C20" i="3"/>
  <c r="B20" i="3"/>
  <c r="F8" i="3"/>
  <c r="E8" i="3"/>
  <c r="C8" i="3"/>
  <c r="B8" i="3"/>
  <c r="F9" i="3"/>
  <c r="E9" i="3"/>
  <c r="C9" i="3"/>
  <c r="B9" i="3"/>
  <c r="F18" i="3"/>
  <c r="E18" i="3"/>
  <c r="C18" i="3"/>
  <c r="B18" i="3"/>
  <c r="F13" i="3"/>
  <c r="E13" i="3"/>
  <c r="C13" i="3"/>
  <c r="B13" i="3"/>
  <c r="F25" i="3"/>
  <c r="E25" i="3"/>
  <c r="C25" i="3"/>
  <c r="B25" i="3"/>
  <c r="F16" i="3"/>
  <c r="E16" i="3"/>
  <c r="C16" i="3"/>
  <c r="B16" i="3"/>
  <c r="F7" i="3"/>
  <c r="E7" i="3"/>
  <c r="C7" i="3"/>
  <c r="B7" i="3"/>
  <c r="F15" i="3"/>
  <c r="E15" i="3"/>
  <c r="C15" i="3"/>
  <c r="B15" i="3"/>
  <c r="F33" i="3"/>
  <c r="E33" i="3"/>
  <c r="C33" i="3"/>
  <c r="B33" i="3"/>
  <c r="F22" i="3"/>
  <c r="E22" i="3"/>
  <c r="C22" i="3"/>
  <c r="B22" i="3"/>
  <c r="F14" i="3"/>
  <c r="E14" i="3"/>
  <c r="C14" i="3"/>
  <c r="B14" i="3"/>
  <c r="F10" i="3"/>
  <c r="E10" i="3"/>
  <c r="C10" i="3"/>
  <c r="B10" i="3"/>
  <c r="F19" i="3"/>
  <c r="E19" i="3"/>
  <c r="C19" i="3"/>
  <c r="B19" i="3"/>
  <c r="F11" i="3"/>
  <c r="E11" i="3"/>
  <c r="C11" i="3"/>
  <c r="B11" i="3"/>
  <c r="F23" i="3"/>
  <c r="E23" i="3"/>
  <c r="C23" i="3"/>
  <c r="B23" i="3"/>
  <c r="F4" i="3"/>
  <c r="E4" i="3"/>
  <c r="C4" i="3"/>
  <c r="B4" i="3"/>
  <c r="F5" i="3"/>
  <c r="E5" i="3"/>
  <c r="C5" i="3"/>
  <c r="B5" i="3"/>
  <c r="F3" i="3"/>
  <c r="E3" i="3"/>
  <c r="C3" i="3"/>
  <c r="B3" i="3"/>
  <c r="F6" i="3"/>
  <c r="E6" i="3"/>
  <c r="C6" i="3"/>
  <c r="B6" i="3"/>
  <c r="G47" i="2"/>
  <c r="K47" i="2" s="1"/>
  <c r="F47" i="2"/>
  <c r="J47" i="2" s="1"/>
  <c r="C47" i="2"/>
  <c r="B47" i="2"/>
  <c r="G46" i="2"/>
  <c r="F46" i="2"/>
  <c r="C46" i="2"/>
  <c r="B46" i="2"/>
  <c r="G45" i="2"/>
  <c r="F45" i="2"/>
  <c r="C45" i="2"/>
  <c r="B45" i="2"/>
  <c r="G44" i="2"/>
  <c r="K44" i="2" s="1"/>
  <c r="F44" i="2"/>
  <c r="J44" i="2" s="1"/>
  <c r="C44" i="2"/>
  <c r="B44" i="2"/>
  <c r="G43" i="2"/>
  <c r="F43" i="2"/>
  <c r="H43" i="2" s="1"/>
  <c r="C43" i="2"/>
  <c r="B43" i="2"/>
  <c r="G42" i="2"/>
  <c r="F42" i="2"/>
  <c r="C42" i="2"/>
  <c r="B42" i="2"/>
  <c r="G41" i="2"/>
  <c r="F41" i="2"/>
  <c r="C41" i="2"/>
  <c r="B41" i="2"/>
  <c r="G40" i="2"/>
  <c r="F40" i="2"/>
  <c r="C40" i="2"/>
  <c r="B40" i="2"/>
  <c r="G39" i="2"/>
  <c r="K39" i="2" s="1"/>
  <c r="F39" i="2"/>
  <c r="C39" i="2"/>
  <c r="B39" i="2"/>
  <c r="G37" i="2"/>
  <c r="F37" i="2"/>
  <c r="H37" i="2" s="1"/>
  <c r="C37" i="2"/>
  <c r="B37" i="2"/>
  <c r="G36" i="2"/>
  <c r="G38" i="2" s="1"/>
  <c r="F36" i="2"/>
  <c r="C36" i="2"/>
  <c r="C38" i="2" s="1"/>
  <c r="B36" i="2"/>
  <c r="B38" i="2" s="1"/>
  <c r="G35" i="2"/>
  <c r="F35" i="2"/>
  <c r="C35" i="2"/>
  <c r="B35" i="2"/>
  <c r="G34" i="2"/>
  <c r="F34" i="2"/>
  <c r="C34" i="2"/>
  <c r="B34" i="2"/>
  <c r="G32" i="2"/>
  <c r="F32" i="2"/>
  <c r="C32" i="2"/>
  <c r="B32" i="2"/>
  <c r="G31" i="2"/>
  <c r="F31" i="2"/>
  <c r="C31" i="2"/>
  <c r="B31" i="2"/>
  <c r="G30" i="2"/>
  <c r="F30" i="2"/>
  <c r="J30" i="2" s="1"/>
  <c r="C30" i="2"/>
  <c r="B30" i="2"/>
  <c r="G29" i="2"/>
  <c r="F29" i="2"/>
  <c r="C29" i="2"/>
  <c r="B29" i="2"/>
  <c r="G28" i="2"/>
  <c r="F28" i="2"/>
  <c r="C28" i="2"/>
  <c r="B28" i="2"/>
  <c r="G27" i="2"/>
  <c r="F27" i="2"/>
  <c r="C27" i="2"/>
  <c r="B27" i="2"/>
  <c r="G26" i="2"/>
  <c r="F26" i="2"/>
  <c r="J26" i="2" s="1"/>
  <c r="C26" i="2"/>
  <c r="B26" i="2"/>
  <c r="B33" i="2" s="1"/>
  <c r="G24" i="2"/>
  <c r="F24" i="2"/>
  <c r="C24" i="2"/>
  <c r="B24" i="2"/>
  <c r="G23" i="2"/>
  <c r="F23" i="2"/>
  <c r="C23" i="2"/>
  <c r="B23" i="2"/>
  <c r="B25" i="2" s="1"/>
  <c r="G21" i="2"/>
  <c r="K21" i="2" s="1"/>
  <c r="F21" i="2"/>
  <c r="C21" i="2"/>
  <c r="B21" i="2"/>
  <c r="G20" i="2"/>
  <c r="F20" i="2"/>
  <c r="J20" i="2" s="1"/>
  <c r="C20" i="2"/>
  <c r="B20" i="2"/>
  <c r="G19" i="2"/>
  <c r="K19" i="2" s="1"/>
  <c r="F19" i="2"/>
  <c r="C19" i="2"/>
  <c r="B19" i="2"/>
  <c r="G18" i="2"/>
  <c r="F18" i="2"/>
  <c r="C18" i="2"/>
  <c r="B18" i="2"/>
  <c r="G16" i="2"/>
  <c r="F16" i="2"/>
  <c r="C16" i="2"/>
  <c r="B16" i="2"/>
  <c r="G15" i="2"/>
  <c r="K15" i="2" s="1"/>
  <c r="F15" i="2"/>
  <c r="J15" i="2" s="1"/>
  <c r="C15" i="2"/>
  <c r="B15" i="2"/>
  <c r="G14" i="2"/>
  <c r="F14" i="2"/>
  <c r="C14" i="2"/>
  <c r="B14" i="2"/>
  <c r="G13" i="2"/>
  <c r="F13" i="2"/>
  <c r="C13" i="2"/>
  <c r="B13" i="2"/>
  <c r="G12" i="2"/>
  <c r="F12" i="2"/>
  <c r="C12" i="2"/>
  <c r="B12" i="2"/>
  <c r="G11" i="2"/>
  <c r="F11" i="2"/>
  <c r="C11" i="2"/>
  <c r="B11" i="2"/>
  <c r="G10" i="2"/>
  <c r="K10" i="2" s="1"/>
  <c r="F10" i="2"/>
  <c r="J10" i="2" s="1"/>
  <c r="C10" i="2"/>
  <c r="B10" i="2"/>
  <c r="G9" i="2"/>
  <c r="F9" i="2"/>
  <c r="C9" i="2"/>
  <c r="C17" i="2" s="1"/>
  <c r="B9" i="2"/>
  <c r="G7" i="2"/>
  <c r="F7" i="2"/>
  <c r="C7" i="2"/>
  <c r="B7" i="2"/>
  <c r="G6" i="2"/>
  <c r="F6" i="2"/>
  <c r="C6" i="2"/>
  <c r="B6" i="2"/>
  <c r="G5" i="2"/>
  <c r="F5" i="2"/>
  <c r="C5" i="2"/>
  <c r="B5" i="2"/>
  <c r="G4" i="2"/>
  <c r="F4" i="2"/>
  <c r="C4" i="2"/>
  <c r="B4" i="2"/>
  <c r="G3" i="2"/>
  <c r="F3" i="2"/>
  <c r="C3" i="2"/>
  <c r="B3" i="2"/>
  <c r="G47" i="1"/>
  <c r="K47" i="1" s="1"/>
  <c r="F47" i="1"/>
  <c r="J47" i="1" s="1"/>
  <c r="C47" i="1"/>
  <c r="B47" i="1"/>
  <c r="G46" i="1"/>
  <c r="K46" i="1" s="1"/>
  <c r="F46" i="1"/>
  <c r="C46" i="1"/>
  <c r="B46" i="1"/>
  <c r="G45" i="1"/>
  <c r="F45" i="1"/>
  <c r="C45" i="1"/>
  <c r="B45" i="1"/>
  <c r="G44" i="1"/>
  <c r="K44" i="1" s="1"/>
  <c r="F44" i="1"/>
  <c r="J44" i="1" s="1"/>
  <c r="C44" i="1"/>
  <c r="B44" i="1"/>
  <c r="G43" i="1"/>
  <c r="F43" i="1"/>
  <c r="C43" i="1"/>
  <c r="B43" i="1"/>
  <c r="G42" i="1"/>
  <c r="F42" i="1"/>
  <c r="C42" i="1"/>
  <c r="B42" i="1"/>
  <c r="G41" i="1"/>
  <c r="F41" i="1"/>
  <c r="C41" i="1"/>
  <c r="B41" i="1"/>
  <c r="G40" i="1"/>
  <c r="F40" i="1"/>
  <c r="C40" i="1"/>
  <c r="B40" i="1"/>
  <c r="G39" i="1"/>
  <c r="K39" i="1" s="1"/>
  <c r="F39" i="1"/>
  <c r="C39" i="1"/>
  <c r="B39" i="1"/>
  <c r="D39" i="1" s="1"/>
  <c r="G37" i="1"/>
  <c r="K37" i="1" s="1"/>
  <c r="F37" i="1"/>
  <c r="C37" i="1"/>
  <c r="B37" i="1"/>
  <c r="D37" i="1" s="1"/>
  <c r="G36" i="1"/>
  <c r="F36" i="1"/>
  <c r="C36" i="1"/>
  <c r="B36" i="1"/>
  <c r="G35" i="1"/>
  <c r="F35" i="1"/>
  <c r="C35" i="1"/>
  <c r="B35" i="1"/>
  <c r="G34" i="1"/>
  <c r="F34" i="1"/>
  <c r="C34" i="1"/>
  <c r="B34" i="1"/>
  <c r="G32" i="1"/>
  <c r="F32" i="1"/>
  <c r="C32" i="1"/>
  <c r="B32" i="1"/>
  <c r="G31" i="1"/>
  <c r="F31" i="1"/>
  <c r="C31" i="1"/>
  <c r="B31" i="1"/>
  <c r="G30" i="1"/>
  <c r="K30" i="1" s="1"/>
  <c r="F30" i="1"/>
  <c r="C30" i="1"/>
  <c r="B30" i="1"/>
  <c r="G29" i="1"/>
  <c r="F29" i="1"/>
  <c r="C29" i="1"/>
  <c r="B29" i="1"/>
  <c r="D29" i="1" s="1"/>
  <c r="G28" i="1"/>
  <c r="F28" i="1"/>
  <c r="C28" i="1"/>
  <c r="B28" i="1"/>
  <c r="D28" i="1" s="1"/>
  <c r="G27" i="1"/>
  <c r="F27" i="1"/>
  <c r="C27" i="1"/>
  <c r="B27" i="1"/>
  <c r="D27" i="1" s="1"/>
  <c r="G26" i="1"/>
  <c r="K26" i="1" s="1"/>
  <c r="F26" i="1"/>
  <c r="J26" i="1" s="1"/>
  <c r="C26" i="1"/>
  <c r="C33" i="1" s="1"/>
  <c r="B26" i="1"/>
  <c r="G24" i="1"/>
  <c r="K24" i="1" s="1"/>
  <c r="F24" i="1"/>
  <c r="C24" i="1"/>
  <c r="B24" i="1"/>
  <c r="G23" i="1"/>
  <c r="G25" i="1" s="1"/>
  <c r="F23" i="1"/>
  <c r="C23" i="1"/>
  <c r="B23" i="1"/>
  <c r="D23" i="1" s="1"/>
  <c r="G21" i="1"/>
  <c r="K21" i="1" s="1"/>
  <c r="F21" i="1"/>
  <c r="C21" i="1"/>
  <c r="B21" i="1"/>
  <c r="G20" i="1"/>
  <c r="K20" i="1" s="1"/>
  <c r="F20" i="1"/>
  <c r="J20" i="1" s="1"/>
  <c r="C20" i="1"/>
  <c r="B20" i="1"/>
  <c r="D20" i="1" s="1"/>
  <c r="G19" i="1"/>
  <c r="F19" i="1"/>
  <c r="J19" i="1" s="1"/>
  <c r="C19" i="1"/>
  <c r="B19" i="1"/>
  <c r="G18" i="1"/>
  <c r="F18" i="1"/>
  <c r="C18" i="1"/>
  <c r="B18" i="1"/>
  <c r="B22" i="1" s="1"/>
  <c r="G16" i="1"/>
  <c r="F16" i="1"/>
  <c r="C16" i="1"/>
  <c r="B16" i="1"/>
  <c r="D16" i="1" s="1"/>
  <c r="G15" i="1"/>
  <c r="F15" i="1"/>
  <c r="J15" i="1" s="1"/>
  <c r="C15" i="1"/>
  <c r="B15" i="1"/>
  <c r="G14" i="1"/>
  <c r="F14" i="1"/>
  <c r="C14" i="1"/>
  <c r="B14" i="1"/>
  <c r="G13" i="1"/>
  <c r="F13" i="1"/>
  <c r="C13" i="1"/>
  <c r="B13" i="1"/>
  <c r="G12" i="1"/>
  <c r="F12" i="1"/>
  <c r="C12" i="1"/>
  <c r="B12" i="1"/>
  <c r="D12" i="1" s="1"/>
  <c r="G11" i="1"/>
  <c r="F11" i="1"/>
  <c r="C11" i="1"/>
  <c r="B11" i="1"/>
  <c r="D11" i="1" s="1"/>
  <c r="G10" i="1"/>
  <c r="K10" i="1" s="1"/>
  <c r="F10" i="1"/>
  <c r="J10" i="1" s="1"/>
  <c r="C10" i="1"/>
  <c r="D10" i="1" s="1"/>
  <c r="G9" i="1"/>
  <c r="F9" i="1"/>
  <c r="C9" i="1"/>
  <c r="B9" i="1"/>
  <c r="G7" i="1"/>
  <c r="F7" i="1"/>
  <c r="C7" i="1"/>
  <c r="B7" i="1"/>
  <c r="G6" i="1"/>
  <c r="F6" i="1"/>
  <c r="C6" i="1"/>
  <c r="B6" i="1"/>
  <c r="G5" i="1"/>
  <c r="F5" i="1"/>
  <c r="C5" i="1"/>
  <c r="B5" i="1"/>
  <c r="G4" i="1"/>
  <c r="F4" i="1"/>
  <c r="C4" i="1"/>
  <c r="B4" i="1"/>
  <c r="G3" i="1"/>
  <c r="F3" i="1"/>
  <c r="C3" i="1"/>
  <c r="B3" i="1"/>
  <c r="F28" i="4" l="1"/>
  <c r="D4" i="1"/>
  <c r="J31" i="2"/>
  <c r="J35" i="2"/>
  <c r="J36" i="2"/>
  <c r="H5" i="1"/>
  <c r="K11" i="1"/>
  <c r="K27" i="1"/>
  <c r="K28" i="1"/>
  <c r="K29" i="1"/>
  <c r="K5" i="2"/>
  <c r="K12" i="2"/>
  <c r="K14" i="2"/>
  <c r="K16" i="2"/>
  <c r="K28" i="2"/>
  <c r="K29" i="2"/>
  <c r="K31" i="2"/>
  <c r="K35" i="2"/>
  <c r="K38" i="2"/>
  <c r="J27" i="1"/>
  <c r="H29" i="1"/>
  <c r="L29" i="1" s="1"/>
  <c r="J31" i="1"/>
  <c r="J32" i="1"/>
  <c r="J35" i="1"/>
  <c r="H40" i="1"/>
  <c r="H11" i="2"/>
  <c r="H27" i="2"/>
  <c r="D47" i="1"/>
  <c r="D3" i="2"/>
  <c r="D4" i="2"/>
  <c r="D5" i="2"/>
  <c r="D10" i="2"/>
  <c r="D12" i="2"/>
  <c r="D15" i="2"/>
  <c r="D21" i="2"/>
  <c r="D28" i="2"/>
  <c r="D29" i="2"/>
  <c r="D31" i="2"/>
  <c r="D32" i="2"/>
  <c r="D35" i="2"/>
  <c r="D40" i="2"/>
  <c r="D41" i="2"/>
  <c r="D43" i="2"/>
  <c r="H30" i="2"/>
  <c r="L30" i="2" s="1"/>
  <c r="H42" i="2"/>
  <c r="H24" i="1"/>
  <c r="K9" i="1"/>
  <c r="K41" i="1"/>
  <c r="K42" i="1"/>
  <c r="K45" i="1"/>
  <c r="L43" i="2"/>
  <c r="D5" i="1"/>
  <c r="L5" i="1" s="1"/>
  <c r="J6" i="1"/>
  <c r="J7" i="1"/>
  <c r="B17" i="1"/>
  <c r="J11" i="1"/>
  <c r="H13" i="1"/>
  <c r="D31" i="1"/>
  <c r="D36" i="1"/>
  <c r="D41" i="1"/>
  <c r="D44" i="1"/>
  <c r="D45" i="1"/>
  <c r="D46" i="1"/>
  <c r="H16" i="2"/>
  <c r="H18" i="2"/>
  <c r="H19" i="2"/>
  <c r="L19" i="2" s="1"/>
  <c r="H21" i="2"/>
  <c r="L21" i="2" s="1"/>
  <c r="H23" i="2"/>
  <c r="H24" i="2"/>
  <c r="D39" i="2"/>
  <c r="D47" i="2"/>
  <c r="D24" i="1"/>
  <c r="H13" i="2"/>
  <c r="D27" i="2"/>
  <c r="H34" i="2"/>
  <c r="H44" i="5"/>
  <c r="C17" i="6"/>
  <c r="F14" i="8"/>
  <c r="J4" i="1"/>
  <c r="D9" i="1"/>
  <c r="J12" i="1"/>
  <c r="J24" i="1"/>
  <c r="H32" i="1"/>
  <c r="K34" i="1"/>
  <c r="J36" i="1"/>
  <c r="J40" i="1"/>
  <c r="C8" i="2"/>
  <c r="D11" i="2"/>
  <c r="J13" i="2"/>
  <c r="K18" i="2"/>
  <c r="J27" i="2"/>
  <c r="J39" i="2"/>
  <c r="D46" i="2"/>
  <c r="G4" i="4"/>
  <c r="G5" i="4"/>
  <c r="G6" i="4"/>
  <c r="G7" i="4"/>
  <c r="G9" i="4"/>
  <c r="G11" i="4"/>
  <c r="G18" i="4"/>
  <c r="G19" i="4"/>
  <c r="G20" i="4"/>
  <c r="G21" i="4"/>
  <c r="G22" i="4"/>
  <c r="G24" i="4"/>
  <c r="G25" i="4"/>
  <c r="G26" i="4"/>
  <c r="J3" i="5"/>
  <c r="D12" i="5"/>
  <c r="D13" i="5"/>
  <c r="D14" i="5"/>
  <c r="G33" i="5"/>
  <c r="K27" i="5"/>
  <c r="K28" i="5"/>
  <c r="K11" i="6"/>
  <c r="J16" i="6"/>
  <c r="F3" i="8"/>
  <c r="F5" i="8"/>
  <c r="F9" i="8"/>
  <c r="F10" i="8"/>
  <c r="F12" i="8"/>
  <c r="K31" i="5"/>
  <c r="C38" i="1"/>
  <c r="D40" i="1"/>
  <c r="D20" i="5"/>
  <c r="K4" i="1"/>
  <c r="J9" i="1"/>
  <c r="K12" i="1"/>
  <c r="K16" i="1"/>
  <c r="D32" i="1"/>
  <c r="K36" i="1"/>
  <c r="J43" i="1"/>
  <c r="H5" i="2"/>
  <c r="J6" i="2"/>
  <c r="J7" i="2"/>
  <c r="J9" i="2"/>
  <c r="J11" i="2"/>
  <c r="D18" i="2"/>
  <c r="D19" i="2"/>
  <c r="D20" i="2"/>
  <c r="G33" i="2"/>
  <c r="H45" i="2"/>
  <c r="J46" i="2"/>
  <c r="F5" i="4"/>
  <c r="F7" i="4"/>
  <c r="F11" i="4"/>
  <c r="F19" i="4"/>
  <c r="F21" i="4"/>
  <c r="F23" i="4"/>
  <c r="F24" i="4"/>
  <c r="F26" i="4"/>
  <c r="K6" i="5"/>
  <c r="K7" i="5"/>
  <c r="J9" i="5"/>
  <c r="K14" i="5"/>
  <c r="K16" i="5"/>
  <c r="D27" i="5"/>
  <c r="D28" i="5"/>
  <c r="D29" i="5"/>
  <c r="D30" i="5"/>
  <c r="J36" i="5"/>
  <c r="J40" i="5"/>
  <c r="H43" i="5"/>
  <c r="D3" i="6"/>
  <c r="L3" i="6" s="1"/>
  <c r="D4" i="6"/>
  <c r="L4" i="6" s="1"/>
  <c r="D6" i="6"/>
  <c r="L6" i="6" s="1"/>
  <c r="D12" i="6"/>
  <c r="K13" i="6"/>
  <c r="K14" i="6"/>
  <c r="K15" i="6"/>
  <c r="K16" i="6"/>
  <c r="K26" i="6"/>
  <c r="H29" i="6"/>
  <c r="L29" i="6" s="1"/>
  <c r="J32" i="6"/>
  <c r="H34" i="6"/>
  <c r="J36" i="6"/>
  <c r="H37" i="6"/>
  <c r="L37" i="6" s="1"/>
  <c r="H43" i="6"/>
  <c r="K44" i="6"/>
  <c r="K45" i="6"/>
  <c r="K46" i="6"/>
  <c r="K47" i="6"/>
  <c r="G24" i="8"/>
  <c r="G26" i="8"/>
  <c r="G27" i="8"/>
  <c r="G28" i="8"/>
  <c r="C25" i="2"/>
  <c r="D25" i="2" s="1"/>
  <c r="J4" i="2"/>
  <c r="D10" i="5"/>
  <c r="B17" i="5"/>
  <c r="C22" i="1"/>
  <c r="D22" i="1" s="1"/>
  <c r="H20" i="1"/>
  <c r="L20" i="1" s="1"/>
  <c r="H23" i="1"/>
  <c r="L23" i="1" s="1"/>
  <c r="B25" i="1"/>
  <c r="D25" i="1" s="1"/>
  <c r="B38" i="1"/>
  <c r="D38" i="1" s="1"/>
  <c r="H39" i="1"/>
  <c r="L39" i="1" s="1"/>
  <c r="F8" i="2"/>
  <c r="H10" i="2"/>
  <c r="L10" i="2" s="1"/>
  <c r="C33" i="2"/>
  <c r="D33" i="2" s="1"/>
  <c r="H6" i="5"/>
  <c r="L6" i="5" s="1"/>
  <c r="H21" i="5"/>
  <c r="L21" i="5" s="1"/>
  <c r="J21" i="5"/>
  <c r="D36" i="5"/>
  <c r="L36" i="5" s="1"/>
  <c r="K37" i="5"/>
  <c r="G38" i="5"/>
  <c r="K38" i="5" s="1"/>
  <c r="D5" i="6"/>
  <c r="J23" i="6"/>
  <c r="H23" i="6"/>
  <c r="L23" i="6" s="1"/>
  <c r="H12" i="1"/>
  <c r="L12" i="1" s="1"/>
  <c r="K13" i="1"/>
  <c r="K23" i="1"/>
  <c r="F25" i="1"/>
  <c r="H25" i="1" s="1"/>
  <c r="H27" i="1"/>
  <c r="L27" i="1" s="1"/>
  <c r="J29" i="1"/>
  <c r="B8" i="2"/>
  <c r="D8" i="2" s="1"/>
  <c r="G8" i="2"/>
  <c r="K8" i="2" s="1"/>
  <c r="J5" i="2"/>
  <c r="H6" i="2"/>
  <c r="K7" i="2"/>
  <c r="G17" i="2"/>
  <c r="K17" i="2" s="1"/>
  <c r="D14" i="2"/>
  <c r="H15" i="2"/>
  <c r="L15" i="2" s="1"/>
  <c r="C22" i="2"/>
  <c r="J21" i="2"/>
  <c r="K23" i="2"/>
  <c r="G25" i="2"/>
  <c r="D26" i="2"/>
  <c r="K26" i="2"/>
  <c r="D30" i="2"/>
  <c r="J32" i="2"/>
  <c r="D34" i="2"/>
  <c r="L34" i="2" s="1"/>
  <c r="H35" i="2"/>
  <c r="L35" i="2" s="1"/>
  <c r="K36" i="2"/>
  <c r="J43" i="2"/>
  <c r="J12" i="5"/>
  <c r="H12" i="5"/>
  <c r="J16" i="5"/>
  <c r="K23" i="5"/>
  <c r="J30" i="5"/>
  <c r="K44" i="5"/>
  <c r="J45" i="5"/>
  <c r="H45" i="5"/>
  <c r="L45" i="5" s="1"/>
  <c r="H15" i="6"/>
  <c r="G22" i="6"/>
  <c r="K22" i="6" s="1"/>
  <c r="J19" i="6"/>
  <c r="H19" i="6"/>
  <c r="L19" i="6" s="1"/>
  <c r="H31" i="6"/>
  <c r="L31" i="6" s="1"/>
  <c r="K35" i="6"/>
  <c r="B48" i="6"/>
  <c r="D39" i="6"/>
  <c r="J47" i="6"/>
  <c r="H47" i="6"/>
  <c r="L47" i="6" s="1"/>
  <c r="J14" i="5"/>
  <c r="J28" i="5"/>
  <c r="H28" i="5"/>
  <c r="L28" i="5" s="1"/>
  <c r="J27" i="6"/>
  <c r="H27" i="6"/>
  <c r="L27" i="6" s="1"/>
  <c r="J39" i="6"/>
  <c r="H39" i="6"/>
  <c r="L39" i="6" s="1"/>
  <c r="H3" i="1"/>
  <c r="D15" i="1"/>
  <c r="H16" i="1"/>
  <c r="L16" i="1" s="1"/>
  <c r="C25" i="1"/>
  <c r="K25" i="1" s="1"/>
  <c r="H28" i="1"/>
  <c r="L28" i="1" s="1"/>
  <c r="J41" i="1"/>
  <c r="H26" i="2"/>
  <c r="L26" i="2" s="1"/>
  <c r="K30" i="2"/>
  <c r="D42" i="2"/>
  <c r="H47" i="2"/>
  <c r="L47" i="2" s="1"/>
  <c r="H15" i="5"/>
  <c r="L15" i="5" s="1"/>
  <c r="J15" i="5"/>
  <c r="K36" i="5"/>
  <c r="D3" i="1"/>
  <c r="H4" i="1"/>
  <c r="L4" i="1" s="1"/>
  <c r="K5" i="1"/>
  <c r="C17" i="1"/>
  <c r="H9" i="1"/>
  <c r="H11" i="1"/>
  <c r="L11" i="1" s="1"/>
  <c r="D13" i="1"/>
  <c r="J13" i="1"/>
  <c r="K14" i="1"/>
  <c r="J16" i="1"/>
  <c r="G22" i="1"/>
  <c r="D21" i="1"/>
  <c r="J23" i="1"/>
  <c r="J28" i="1"/>
  <c r="K32" i="1"/>
  <c r="D35" i="1"/>
  <c r="H36" i="1"/>
  <c r="G38" i="1"/>
  <c r="J39" i="1"/>
  <c r="K40" i="1"/>
  <c r="H41" i="1"/>
  <c r="D43" i="1"/>
  <c r="H44" i="1"/>
  <c r="L44" i="1" s="1"/>
  <c r="H47" i="1"/>
  <c r="L47" i="1" s="1"/>
  <c r="H3" i="2"/>
  <c r="K4" i="2"/>
  <c r="D7" i="2"/>
  <c r="B17" i="2"/>
  <c r="D17" i="2" s="1"/>
  <c r="H9" i="2"/>
  <c r="K11" i="2"/>
  <c r="J14" i="2"/>
  <c r="G22" i="2"/>
  <c r="K22" i="2" s="1"/>
  <c r="K24" i="2"/>
  <c r="K27" i="2"/>
  <c r="J28" i="2"/>
  <c r="H29" i="2"/>
  <c r="H31" i="2"/>
  <c r="K32" i="2"/>
  <c r="J34" i="2"/>
  <c r="D37" i="2"/>
  <c r="L37" i="2" s="1"/>
  <c r="H39" i="2"/>
  <c r="G48" i="2"/>
  <c r="K41" i="2"/>
  <c r="K43" i="2"/>
  <c r="C12" i="4"/>
  <c r="J5" i="5"/>
  <c r="H5" i="5"/>
  <c r="C17" i="5"/>
  <c r="L9" i="5"/>
  <c r="D23" i="5"/>
  <c r="J23" i="5"/>
  <c r="H31" i="5"/>
  <c r="J31" i="5"/>
  <c r="H41" i="5"/>
  <c r="L41" i="5" s="1"/>
  <c r="H42" i="5"/>
  <c r="J42" i="5"/>
  <c r="K6" i="6"/>
  <c r="H7" i="6"/>
  <c r="L7" i="6" s="1"/>
  <c r="J7" i="6"/>
  <c r="D9" i="6"/>
  <c r="L9" i="6" s="1"/>
  <c r="H11" i="6"/>
  <c r="L11" i="6" s="1"/>
  <c r="J11" i="6"/>
  <c r="D24" i="6"/>
  <c r="B25" i="6"/>
  <c r="J25" i="6" s="1"/>
  <c r="J26" i="6"/>
  <c r="F33" i="6"/>
  <c r="J33" i="6" s="1"/>
  <c r="D35" i="6"/>
  <c r="H35" i="6"/>
  <c r="K36" i="6"/>
  <c r="G38" i="6"/>
  <c r="K38" i="6" s="1"/>
  <c r="L43" i="6"/>
  <c r="K45" i="2"/>
  <c r="H46" i="2"/>
  <c r="H48" i="3"/>
  <c r="H42" i="3"/>
  <c r="H55" i="3"/>
  <c r="H28" i="3"/>
  <c r="H41" i="3"/>
  <c r="H40" i="3"/>
  <c r="H57" i="3"/>
  <c r="H63" i="3"/>
  <c r="H47" i="3"/>
  <c r="H66" i="3"/>
  <c r="H70" i="3"/>
  <c r="E8" i="4"/>
  <c r="K4" i="5"/>
  <c r="L13" i="5"/>
  <c r="L14" i="5"/>
  <c r="G22" i="5"/>
  <c r="K22" i="5" s="1"/>
  <c r="L29" i="5"/>
  <c r="L30" i="5"/>
  <c r="D32" i="5"/>
  <c r="F48" i="5"/>
  <c r="D44" i="5"/>
  <c r="J5" i="6"/>
  <c r="F17" i="6"/>
  <c r="J17" i="6" s="1"/>
  <c r="J12" i="6"/>
  <c r="J24" i="6"/>
  <c r="J28" i="6"/>
  <c r="J30" i="6"/>
  <c r="G48" i="6"/>
  <c r="K41" i="6"/>
  <c r="K42" i="6"/>
  <c r="I33" i="7"/>
  <c r="I5" i="7"/>
  <c r="I17" i="7"/>
  <c r="I15" i="7"/>
  <c r="I44" i="7"/>
  <c r="F19" i="8"/>
  <c r="F21" i="8"/>
  <c r="K37" i="2"/>
  <c r="J40" i="2"/>
  <c r="H41" i="2"/>
  <c r="J42" i="2"/>
  <c r="D44" i="2"/>
  <c r="D45" i="2"/>
  <c r="K46" i="2"/>
  <c r="B8" i="4"/>
  <c r="F6" i="4"/>
  <c r="B12" i="4"/>
  <c r="F12" i="4" s="1"/>
  <c r="F18" i="4"/>
  <c r="F20" i="4"/>
  <c r="F22" i="4"/>
  <c r="F25" i="4"/>
  <c r="F27" i="4"/>
  <c r="D4" i="5"/>
  <c r="J6" i="5"/>
  <c r="K13" i="5"/>
  <c r="D19" i="5"/>
  <c r="H23" i="5"/>
  <c r="L23" i="5" s="1"/>
  <c r="K24" i="5"/>
  <c r="K29" i="5"/>
  <c r="J32" i="5"/>
  <c r="K42" i="5"/>
  <c r="J44" i="5"/>
  <c r="K46" i="5"/>
  <c r="K3" i="6"/>
  <c r="K4" i="6"/>
  <c r="H5" i="6"/>
  <c r="J6" i="6"/>
  <c r="B17" i="6"/>
  <c r="K10" i="6"/>
  <c r="H13" i="6"/>
  <c r="H14" i="6"/>
  <c r="L14" i="6" s="1"/>
  <c r="H21" i="6"/>
  <c r="L21" i="6" s="1"/>
  <c r="C25" i="6"/>
  <c r="K25" i="6" s="1"/>
  <c r="K24" i="6"/>
  <c r="K28" i="6"/>
  <c r="K29" i="6"/>
  <c r="H30" i="6"/>
  <c r="L30" i="6" s="1"/>
  <c r="J31" i="6"/>
  <c r="K34" i="6"/>
  <c r="J35" i="6"/>
  <c r="D41" i="6"/>
  <c r="L41" i="6" s="1"/>
  <c r="K43" i="6"/>
  <c r="J44" i="6"/>
  <c r="H45" i="6"/>
  <c r="H46" i="6"/>
  <c r="L46" i="6" s="1"/>
  <c r="H34" i="7"/>
  <c r="H26" i="7"/>
  <c r="H31" i="7"/>
  <c r="H74" i="7"/>
  <c r="F4" i="8"/>
  <c r="F6" i="8"/>
  <c r="F8" i="8"/>
  <c r="F11" i="8"/>
  <c r="F13" i="8"/>
  <c r="G19" i="8"/>
  <c r="G20" i="8"/>
  <c r="G21" i="8"/>
  <c r="G22" i="8"/>
  <c r="G23" i="8"/>
  <c r="F25" i="8"/>
  <c r="F27" i="8"/>
  <c r="F29" i="8"/>
  <c r="H56" i="7"/>
  <c r="H5" i="7"/>
  <c r="H15" i="7"/>
  <c r="H53" i="7"/>
  <c r="H29" i="7"/>
  <c r="H30" i="7"/>
  <c r="H40" i="7"/>
  <c r="H58" i="7"/>
  <c r="H42" i="7"/>
  <c r="I53" i="7"/>
  <c r="I20" i="7"/>
  <c r="I40" i="7"/>
  <c r="I63" i="7"/>
  <c r="I68" i="7"/>
  <c r="I74" i="7"/>
  <c r="I52" i="7"/>
  <c r="I65" i="7"/>
  <c r="I62" i="7"/>
  <c r="I55" i="7"/>
  <c r="I47" i="7"/>
  <c r="H79" i="3"/>
  <c r="H4" i="3"/>
  <c r="H23" i="3"/>
  <c r="H10" i="3"/>
  <c r="H14" i="3"/>
  <c r="H15" i="3"/>
  <c r="H7" i="3"/>
  <c r="H13" i="3"/>
  <c r="H18" i="3"/>
  <c r="H20" i="3"/>
  <c r="H27" i="3"/>
  <c r="H45" i="3"/>
  <c r="H36" i="3"/>
  <c r="H51" i="3"/>
  <c r="H31" i="3"/>
  <c r="H50" i="3"/>
  <c r="H35" i="3"/>
  <c r="H43" i="3"/>
  <c r="H32" i="3"/>
  <c r="H37" i="3"/>
  <c r="H73" i="3"/>
  <c r="H3" i="3"/>
  <c r="H5" i="3"/>
  <c r="H11" i="3"/>
  <c r="H19" i="3"/>
  <c r="H22" i="3"/>
  <c r="H33" i="3"/>
  <c r="H16" i="3"/>
  <c r="H25" i="3"/>
  <c r="H9" i="3"/>
  <c r="H8" i="3"/>
  <c r="H49" i="3"/>
  <c r="H62" i="3"/>
  <c r="H12" i="3"/>
  <c r="H17" i="3"/>
  <c r="H30" i="3"/>
  <c r="H44" i="3"/>
  <c r="H46" i="3"/>
  <c r="H26" i="3"/>
  <c r="H34" i="3"/>
  <c r="H60" i="3"/>
  <c r="H38" i="3"/>
  <c r="I39" i="3"/>
  <c r="I21" i="3"/>
  <c r="I24" i="3"/>
  <c r="I58" i="3"/>
  <c r="I68" i="3"/>
  <c r="I4" i="3"/>
  <c r="I10" i="3"/>
  <c r="I15" i="3"/>
  <c r="I13" i="3"/>
  <c r="I20" i="3"/>
  <c r="I45" i="3"/>
  <c r="I51" i="3"/>
  <c r="I50" i="3"/>
  <c r="I43" i="3"/>
  <c r="I37" i="3"/>
  <c r="H39" i="3"/>
  <c r="H29" i="3"/>
  <c r="H21" i="3"/>
  <c r="H71" i="3"/>
  <c r="H24" i="3"/>
  <c r="H67" i="3"/>
  <c r="H58" i="3"/>
  <c r="H68" i="3"/>
  <c r="H56" i="3"/>
  <c r="H61" i="3"/>
  <c r="E78" i="3"/>
  <c r="H6" i="3"/>
  <c r="I6" i="3"/>
  <c r="I23" i="3"/>
  <c r="I14" i="3"/>
  <c r="I7" i="3"/>
  <c r="I18" i="3"/>
  <c r="I27" i="3"/>
  <c r="I36" i="3"/>
  <c r="I31" i="3"/>
  <c r="I35" i="3"/>
  <c r="I32" i="3"/>
  <c r="I73" i="3"/>
  <c r="I29" i="3"/>
  <c r="I71" i="3"/>
  <c r="I67" i="3"/>
  <c r="I56" i="3"/>
  <c r="I61" i="3"/>
  <c r="B78" i="3"/>
  <c r="B80" i="3" s="1"/>
  <c r="I3" i="3"/>
  <c r="I11" i="3"/>
  <c r="I22" i="3"/>
  <c r="I16" i="3"/>
  <c r="I9" i="3"/>
  <c r="I49" i="3"/>
  <c r="I12" i="3"/>
  <c r="I30" i="3"/>
  <c r="I46" i="3"/>
  <c r="I34" i="3"/>
  <c r="I38" i="3"/>
  <c r="I48" i="3"/>
  <c r="I55" i="3"/>
  <c r="I41" i="3"/>
  <c r="I57" i="3"/>
  <c r="I47" i="3"/>
  <c r="I70" i="3"/>
  <c r="I41" i="7"/>
  <c r="I37" i="7"/>
  <c r="I64" i="7"/>
  <c r="I29" i="7"/>
  <c r="I57" i="7"/>
  <c r="I58" i="7"/>
  <c r="I69" i="7"/>
  <c r="I42" i="7"/>
  <c r="H68" i="7"/>
  <c r="H46" i="7"/>
  <c r="H45" i="7"/>
  <c r="H52" i="7"/>
  <c r="H35" i="7"/>
  <c r="H27" i="7"/>
  <c r="H8" i="7"/>
  <c r="H32" i="7"/>
  <c r="H71" i="7"/>
  <c r="H11" i="7"/>
  <c r="H55" i="7"/>
  <c r="I56" i="7"/>
  <c r="H37" i="7"/>
  <c r="H64" i="7"/>
  <c r="H61" i="7"/>
  <c r="H20" i="7"/>
  <c r="I6" i="7"/>
  <c r="I34" i="7"/>
  <c r="I26" i="7"/>
  <c r="I46" i="7"/>
  <c r="I75" i="7"/>
  <c r="I35" i="7"/>
  <c r="I27" i="7"/>
  <c r="I50" i="7"/>
  <c r="I8" i="7"/>
  <c r="I51" i="7"/>
  <c r="H17" i="7"/>
  <c r="H44" i="7"/>
  <c r="H7" i="7"/>
  <c r="I30" i="7"/>
  <c r="I13" i="7"/>
  <c r="H69" i="7"/>
  <c r="H63" i="7"/>
  <c r="H59" i="7"/>
  <c r="I45" i="7"/>
  <c r="I28" i="7"/>
  <c r="I76" i="7"/>
  <c r="I32" i="7"/>
  <c r="I71" i="7"/>
  <c r="I11" i="7"/>
  <c r="I25" i="7"/>
  <c r="H77" i="7"/>
  <c r="H49" i="7"/>
  <c r="H36" i="7"/>
  <c r="H66" i="7"/>
  <c r="H48" i="7"/>
  <c r="H21" i="7"/>
  <c r="H10" i="7"/>
  <c r="H4" i="7"/>
  <c r="H16" i="7"/>
  <c r="H12" i="7"/>
  <c r="H70" i="7"/>
  <c r="H43" i="7"/>
  <c r="H23" i="7"/>
  <c r="H79" i="7"/>
  <c r="B78" i="7"/>
  <c r="B80" i="7" s="1"/>
  <c r="H33" i="7"/>
  <c r="H41" i="7"/>
  <c r="I7" i="7"/>
  <c r="I61" i="7"/>
  <c r="H13" i="7"/>
  <c r="H57" i="7"/>
  <c r="H6" i="7"/>
  <c r="I59" i="7"/>
  <c r="I31" i="7"/>
  <c r="H28" i="7"/>
  <c r="H75" i="7"/>
  <c r="C78" i="7"/>
  <c r="D19" i="7" s="1"/>
  <c r="I3" i="7"/>
  <c r="I77" i="7"/>
  <c r="I49" i="7"/>
  <c r="I60" i="7"/>
  <c r="I66" i="7"/>
  <c r="I9" i="7"/>
  <c r="I48" i="7"/>
  <c r="I22" i="7"/>
  <c r="I10" i="7"/>
  <c r="I24" i="7"/>
  <c r="I16" i="7"/>
  <c r="I38" i="7"/>
  <c r="I70" i="7"/>
  <c r="I73" i="7"/>
  <c r="I23" i="7"/>
  <c r="D64" i="7"/>
  <c r="I67" i="7"/>
  <c r="H51" i="7"/>
  <c r="F78" i="7"/>
  <c r="I39" i="7"/>
  <c r="H60" i="7"/>
  <c r="H14" i="7"/>
  <c r="E78" i="7"/>
  <c r="H72" i="7"/>
  <c r="I21" i="7"/>
  <c r="I4" i="7"/>
  <c r="H18" i="7"/>
  <c r="I12" i="7"/>
  <c r="H54" i="7"/>
  <c r="I43" i="7"/>
  <c r="H19" i="7"/>
  <c r="I79" i="7"/>
  <c r="H67" i="7"/>
  <c r="H50" i="7"/>
  <c r="H76" i="7"/>
  <c r="H65" i="7"/>
  <c r="H62" i="7"/>
  <c r="H25" i="7"/>
  <c r="H3" i="7"/>
  <c r="H47" i="7"/>
  <c r="I36" i="7"/>
  <c r="H39" i="7"/>
  <c r="I72" i="7"/>
  <c r="H9" i="7"/>
  <c r="I14" i="7"/>
  <c r="H22" i="7"/>
  <c r="I18" i="7"/>
  <c r="H24" i="7"/>
  <c r="I54" i="7"/>
  <c r="H38" i="7"/>
  <c r="I19" i="7"/>
  <c r="H73" i="7"/>
  <c r="L5" i="6"/>
  <c r="L13" i="6"/>
  <c r="G8" i="6"/>
  <c r="K8" i="6" s="1"/>
  <c r="G17" i="6"/>
  <c r="D10" i="6"/>
  <c r="J13" i="6"/>
  <c r="H18" i="6"/>
  <c r="L18" i="6" s="1"/>
  <c r="J21" i="6"/>
  <c r="D34" i="6"/>
  <c r="L34" i="6" s="1"/>
  <c r="B38" i="6"/>
  <c r="D42" i="6"/>
  <c r="L42" i="6" s="1"/>
  <c r="L45" i="6"/>
  <c r="J4" i="6"/>
  <c r="K5" i="6"/>
  <c r="B8" i="6"/>
  <c r="D8" i="6" s="1"/>
  <c r="F8" i="6"/>
  <c r="J3" i="6"/>
  <c r="K18" i="6"/>
  <c r="J29" i="6"/>
  <c r="J37" i="6"/>
  <c r="C48" i="6"/>
  <c r="K48" i="6" s="1"/>
  <c r="J45" i="6"/>
  <c r="C33" i="6"/>
  <c r="D33" i="6" s="1"/>
  <c r="D26" i="6"/>
  <c r="K7" i="6"/>
  <c r="L10" i="6"/>
  <c r="D15" i="6"/>
  <c r="L15" i="6" s="1"/>
  <c r="G33" i="6"/>
  <c r="H26" i="6"/>
  <c r="K30" i="6"/>
  <c r="J41" i="6"/>
  <c r="J10" i="6"/>
  <c r="H12" i="6"/>
  <c r="L12" i="6" s="1"/>
  <c r="J14" i="6"/>
  <c r="H16" i="6"/>
  <c r="L16" i="6" s="1"/>
  <c r="J18" i="6"/>
  <c r="H20" i="6"/>
  <c r="L20" i="6" s="1"/>
  <c r="B22" i="6"/>
  <c r="D22" i="6" s="1"/>
  <c r="F22" i="6"/>
  <c r="K23" i="6"/>
  <c r="H24" i="6"/>
  <c r="L24" i="6" s="1"/>
  <c r="H28" i="6"/>
  <c r="L28" i="6" s="1"/>
  <c r="H32" i="6"/>
  <c r="L32" i="6" s="1"/>
  <c r="J34" i="6"/>
  <c r="D36" i="6"/>
  <c r="H36" i="6"/>
  <c r="F38" i="6"/>
  <c r="D40" i="6"/>
  <c r="H40" i="6"/>
  <c r="J42" i="6"/>
  <c r="H44" i="6"/>
  <c r="L44" i="6" s="1"/>
  <c r="J46" i="6"/>
  <c r="K9" i="6"/>
  <c r="F48" i="6"/>
  <c r="K40" i="6"/>
  <c r="H10" i="5"/>
  <c r="J10" i="5"/>
  <c r="J19" i="5"/>
  <c r="H19" i="5"/>
  <c r="L19" i="5" s="1"/>
  <c r="F22" i="5"/>
  <c r="J27" i="5"/>
  <c r="H27" i="5"/>
  <c r="J35" i="5"/>
  <c r="H35" i="5"/>
  <c r="L35" i="5" s="1"/>
  <c r="H37" i="5"/>
  <c r="F38" i="5"/>
  <c r="K40" i="5"/>
  <c r="H40" i="5"/>
  <c r="G48" i="5"/>
  <c r="F8" i="5"/>
  <c r="H3" i="5"/>
  <c r="J4" i="5"/>
  <c r="D5" i="5"/>
  <c r="L5" i="5" s="1"/>
  <c r="J7" i="5"/>
  <c r="J11" i="5"/>
  <c r="H11" i="5"/>
  <c r="L11" i="5" s="1"/>
  <c r="D17" i="5"/>
  <c r="D18" i="5"/>
  <c r="B22" i="5"/>
  <c r="D22" i="5" s="1"/>
  <c r="K18" i="5"/>
  <c r="D26" i="5"/>
  <c r="B33" i="5"/>
  <c r="K26" i="5"/>
  <c r="K32" i="5"/>
  <c r="H32" i="5"/>
  <c r="L32" i="5" s="1"/>
  <c r="B8" i="5"/>
  <c r="D3" i="5"/>
  <c r="G8" i="5"/>
  <c r="J13" i="5"/>
  <c r="F17" i="5"/>
  <c r="F25" i="5"/>
  <c r="L31" i="5"/>
  <c r="B38" i="5"/>
  <c r="D38" i="5" s="1"/>
  <c r="D37" i="5"/>
  <c r="J37" i="5"/>
  <c r="C48" i="5"/>
  <c r="D40" i="5"/>
  <c r="K47" i="5"/>
  <c r="H47" i="5"/>
  <c r="C8" i="5"/>
  <c r="H4" i="5"/>
  <c r="L7" i="5"/>
  <c r="G17" i="5"/>
  <c r="L12" i="5"/>
  <c r="H16" i="5"/>
  <c r="L16" i="5" s="1"/>
  <c r="H18" i="5"/>
  <c r="L18" i="5" s="1"/>
  <c r="J18" i="5"/>
  <c r="H24" i="5"/>
  <c r="L24" i="5" s="1"/>
  <c r="H26" i="5"/>
  <c r="J26" i="5"/>
  <c r="J29" i="5"/>
  <c r="F33" i="5"/>
  <c r="H34" i="5"/>
  <c r="L34" i="5" s="1"/>
  <c r="J34" i="5"/>
  <c r="K43" i="5"/>
  <c r="D43" i="5"/>
  <c r="L43" i="5" s="1"/>
  <c r="D46" i="5"/>
  <c r="J46" i="5"/>
  <c r="J47" i="5"/>
  <c r="D47" i="5"/>
  <c r="J41" i="5"/>
  <c r="K3" i="5"/>
  <c r="G25" i="5"/>
  <c r="C33" i="5"/>
  <c r="K33" i="5" s="1"/>
  <c r="B48" i="5"/>
  <c r="C25" i="5"/>
  <c r="D25" i="5" s="1"/>
  <c r="H39" i="5"/>
  <c r="L39" i="5" s="1"/>
  <c r="D42" i="5"/>
  <c r="L42" i="5" s="1"/>
  <c r="H46" i="5"/>
  <c r="L46" i="5" s="1"/>
  <c r="K9" i="5"/>
  <c r="D13" i="4"/>
  <c r="G3" i="4"/>
  <c r="F10" i="4"/>
  <c r="F4" i="4"/>
  <c r="G10" i="4"/>
  <c r="F9" i="4"/>
  <c r="F3" i="4"/>
  <c r="C78" i="3"/>
  <c r="I5" i="3"/>
  <c r="I19" i="3"/>
  <c r="I33" i="3"/>
  <c r="I25" i="3"/>
  <c r="I8" i="3"/>
  <c r="I62" i="3"/>
  <c r="I17" i="3"/>
  <c r="I44" i="3"/>
  <c r="I26" i="3"/>
  <c r="I60" i="3"/>
  <c r="I42" i="3"/>
  <c r="I28" i="3"/>
  <c r="I40" i="3"/>
  <c r="I63" i="3"/>
  <c r="I66" i="3"/>
  <c r="I79" i="3"/>
  <c r="F78" i="3"/>
  <c r="F17" i="2"/>
  <c r="K3" i="2"/>
  <c r="K6" i="2"/>
  <c r="H7" i="2"/>
  <c r="L7" i="2" s="1"/>
  <c r="H12" i="2"/>
  <c r="K13" i="2"/>
  <c r="H14" i="2"/>
  <c r="J16" i="2"/>
  <c r="J23" i="2"/>
  <c r="J24" i="2"/>
  <c r="L29" i="2"/>
  <c r="K34" i="2"/>
  <c r="D38" i="2"/>
  <c r="K42" i="2"/>
  <c r="H4" i="2"/>
  <c r="D6" i="2"/>
  <c r="L6" i="2" s="1"/>
  <c r="D9" i="2"/>
  <c r="D16" i="2"/>
  <c r="H20" i="2"/>
  <c r="L20" i="2" s="1"/>
  <c r="K20" i="2"/>
  <c r="D23" i="2"/>
  <c r="D24" i="2"/>
  <c r="J29" i="2"/>
  <c r="F33" i="2"/>
  <c r="J37" i="2"/>
  <c r="B48" i="2"/>
  <c r="C48" i="2"/>
  <c r="J45" i="2"/>
  <c r="J19" i="2"/>
  <c r="F25" i="2"/>
  <c r="J3" i="2"/>
  <c r="K9" i="2"/>
  <c r="J12" i="2"/>
  <c r="D13" i="2"/>
  <c r="B22" i="2"/>
  <c r="F22" i="2"/>
  <c r="J41" i="2"/>
  <c r="J18" i="2"/>
  <c r="H28" i="2"/>
  <c r="H32" i="2"/>
  <c r="L32" i="2" s="1"/>
  <c r="D36" i="2"/>
  <c r="H36" i="2"/>
  <c r="F38" i="2"/>
  <c r="H40" i="2"/>
  <c r="L40" i="2" s="1"/>
  <c r="H44" i="2"/>
  <c r="L44" i="2" s="1"/>
  <c r="F48" i="2"/>
  <c r="K40" i="2"/>
  <c r="H30" i="1"/>
  <c r="L30" i="1" s="1"/>
  <c r="F33" i="1"/>
  <c r="J30" i="1"/>
  <c r="H34" i="1"/>
  <c r="J34" i="1"/>
  <c r="H14" i="1"/>
  <c r="F17" i="1"/>
  <c r="J14" i="1"/>
  <c r="H21" i="1"/>
  <c r="L21" i="1" s="1"/>
  <c r="J21" i="1"/>
  <c r="D26" i="1"/>
  <c r="B33" i="1"/>
  <c r="D33" i="1" s="1"/>
  <c r="H31" i="1"/>
  <c r="L31" i="1" s="1"/>
  <c r="K31" i="1"/>
  <c r="H35" i="1"/>
  <c r="K35" i="1"/>
  <c r="H45" i="1"/>
  <c r="L45" i="1" s="1"/>
  <c r="J45" i="1"/>
  <c r="K6" i="1"/>
  <c r="K7" i="1"/>
  <c r="D7" i="1"/>
  <c r="G8" i="1"/>
  <c r="H19" i="1"/>
  <c r="L19" i="1" s="1"/>
  <c r="K19" i="1"/>
  <c r="H37" i="1"/>
  <c r="L37" i="1" s="1"/>
  <c r="J37" i="1"/>
  <c r="F38" i="1"/>
  <c r="H43" i="1"/>
  <c r="K43" i="1"/>
  <c r="J46" i="1"/>
  <c r="C8" i="1"/>
  <c r="K3" i="1"/>
  <c r="H15" i="1"/>
  <c r="L15" i="1" s="1"/>
  <c r="K15" i="1"/>
  <c r="H18" i="1"/>
  <c r="F22" i="1"/>
  <c r="J18" i="1"/>
  <c r="H42" i="1"/>
  <c r="J42" i="1"/>
  <c r="H6" i="1"/>
  <c r="H7" i="1"/>
  <c r="H10" i="1"/>
  <c r="L10" i="1" s="1"/>
  <c r="D14" i="1"/>
  <c r="D18" i="1"/>
  <c r="D19" i="1"/>
  <c r="H26" i="1"/>
  <c r="L26" i="1" s="1"/>
  <c r="D30" i="1"/>
  <c r="D34" i="1"/>
  <c r="B48" i="1"/>
  <c r="G48" i="1"/>
  <c r="D42" i="1"/>
  <c r="H46" i="1"/>
  <c r="J5" i="1"/>
  <c r="B8" i="1"/>
  <c r="F8" i="1"/>
  <c r="J3" i="1"/>
  <c r="D6" i="1"/>
  <c r="K18" i="1"/>
  <c r="G33" i="1"/>
  <c r="K33" i="1" s="1"/>
  <c r="C48" i="1"/>
  <c r="G17" i="1"/>
  <c r="F48" i="1"/>
  <c r="L25" i="1" l="1"/>
  <c r="L28" i="2"/>
  <c r="K38" i="1"/>
  <c r="K25" i="2"/>
  <c r="L27" i="2"/>
  <c r="L24" i="1"/>
  <c r="L35" i="1"/>
  <c r="L16" i="2"/>
  <c r="L41" i="1"/>
  <c r="L5" i="2"/>
  <c r="L4" i="2"/>
  <c r="L41" i="2"/>
  <c r="L39" i="2"/>
  <c r="L31" i="2"/>
  <c r="L18" i="2"/>
  <c r="L42" i="2"/>
  <c r="L24" i="2"/>
  <c r="L3" i="2"/>
  <c r="L3" i="1"/>
  <c r="L40" i="1"/>
  <c r="L11" i="2"/>
  <c r="L23" i="2"/>
  <c r="L9" i="2"/>
  <c r="L12" i="2"/>
  <c r="D17" i="1"/>
  <c r="L43" i="1"/>
  <c r="L45" i="2"/>
  <c r="L36" i="1"/>
  <c r="L9" i="1"/>
  <c r="K33" i="2"/>
  <c r="H78" i="3"/>
  <c r="L46" i="1"/>
  <c r="L14" i="1"/>
  <c r="L14" i="2"/>
  <c r="L13" i="1"/>
  <c r="J25" i="1"/>
  <c r="K17" i="5"/>
  <c r="K17" i="1"/>
  <c r="D22" i="2"/>
  <c r="C49" i="2"/>
  <c r="J8" i="2"/>
  <c r="E80" i="3"/>
  <c r="H80" i="3" s="1"/>
  <c r="D25" i="6"/>
  <c r="L25" i="6" s="1"/>
  <c r="B13" i="4"/>
  <c r="L44" i="5"/>
  <c r="G49" i="2"/>
  <c r="K22" i="1"/>
  <c r="L32" i="1"/>
  <c r="L18" i="1"/>
  <c r="L13" i="2"/>
  <c r="H8" i="2"/>
  <c r="L8" i="2" s="1"/>
  <c r="L26" i="5"/>
  <c r="L27" i="5"/>
  <c r="D48" i="6"/>
  <c r="K17" i="6"/>
  <c r="D17" i="6"/>
  <c r="L46" i="2"/>
  <c r="D23" i="7"/>
  <c r="K48" i="2"/>
  <c r="F8" i="4"/>
  <c r="D65" i="7"/>
  <c r="L35" i="6"/>
  <c r="L36" i="2"/>
  <c r="F13" i="4"/>
  <c r="L4" i="5"/>
  <c r="K8" i="5"/>
  <c r="L36" i="6"/>
  <c r="D29" i="7"/>
  <c r="D16" i="7"/>
  <c r="L10" i="5"/>
  <c r="L26" i="6"/>
  <c r="D35" i="7"/>
  <c r="D17" i="7"/>
  <c r="D47" i="7"/>
  <c r="D5" i="7"/>
  <c r="D48" i="7"/>
  <c r="D68" i="7"/>
  <c r="D13" i="7"/>
  <c r="D27" i="7"/>
  <c r="D39" i="7"/>
  <c r="D38" i="7"/>
  <c r="D46" i="7"/>
  <c r="D26" i="7"/>
  <c r="D69" i="7"/>
  <c r="D58" i="7"/>
  <c r="D50" i="7"/>
  <c r="D25" i="7"/>
  <c r="D60" i="7"/>
  <c r="D10" i="7"/>
  <c r="D70" i="7"/>
  <c r="D42" i="7"/>
  <c r="D30" i="7"/>
  <c r="D11" i="7"/>
  <c r="D22" i="7"/>
  <c r="D53" i="7"/>
  <c r="D15" i="7"/>
  <c r="D51" i="7"/>
  <c r="D28" i="7"/>
  <c r="D45" i="7"/>
  <c r="D32" i="7"/>
  <c r="D77" i="7"/>
  <c r="D9" i="7"/>
  <c r="D24" i="7"/>
  <c r="D73" i="7"/>
  <c r="D33" i="7"/>
  <c r="D57" i="7"/>
  <c r="D75" i="7"/>
  <c r="D20" i="7"/>
  <c r="D74" i="7"/>
  <c r="D37" i="7"/>
  <c r="D34" i="7"/>
  <c r="D41" i="7"/>
  <c r="D6" i="7"/>
  <c r="C80" i="7"/>
  <c r="D78" i="7" s="1"/>
  <c r="D8" i="7"/>
  <c r="D71" i="7"/>
  <c r="D55" i="7"/>
  <c r="D49" i="7"/>
  <c r="D66" i="7"/>
  <c r="D21" i="7"/>
  <c r="D4" i="7"/>
  <c r="D12" i="7"/>
  <c r="D43" i="7"/>
  <c r="D44" i="7"/>
  <c r="D63" i="7"/>
  <c r="D56" i="7"/>
  <c r="D40" i="7"/>
  <c r="D52" i="7"/>
  <c r="D61" i="7"/>
  <c r="D31" i="7"/>
  <c r="D7" i="7"/>
  <c r="D59" i="7"/>
  <c r="D67" i="7"/>
  <c r="D76" i="7"/>
  <c r="D62" i="7"/>
  <c r="D3" i="7"/>
  <c r="D36" i="7"/>
  <c r="D72" i="7"/>
  <c r="D14" i="7"/>
  <c r="D18" i="7"/>
  <c r="D54" i="7"/>
  <c r="D79" i="7"/>
  <c r="E80" i="7"/>
  <c r="H80" i="7" s="1"/>
  <c r="H78" i="7"/>
  <c r="I78" i="7"/>
  <c r="G43" i="7"/>
  <c r="G12" i="7"/>
  <c r="G4" i="7"/>
  <c r="G21" i="7"/>
  <c r="G66" i="7"/>
  <c r="G49" i="7"/>
  <c r="G77" i="7"/>
  <c r="G55" i="7"/>
  <c r="G11" i="7"/>
  <c r="G71" i="7"/>
  <c r="G32" i="7"/>
  <c r="G8" i="7"/>
  <c r="G27" i="7"/>
  <c r="G35" i="7"/>
  <c r="G75" i="7"/>
  <c r="G52" i="7"/>
  <c r="G28" i="7"/>
  <c r="G45" i="7"/>
  <c r="G46" i="7"/>
  <c r="G74" i="7"/>
  <c r="G31" i="7"/>
  <c r="G59" i="7"/>
  <c r="G68" i="7"/>
  <c r="G26" i="7"/>
  <c r="G34" i="7"/>
  <c r="G6" i="7"/>
  <c r="G63" i="7"/>
  <c r="G42" i="7"/>
  <c r="G69" i="7"/>
  <c r="G58" i="7"/>
  <c r="G57" i="7"/>
  <c r="G40" i="7"/>
  <c r="G13" i="7"/>
  <c r="G30" i="7"/>
  <c r="G29" i="7"/>
  <c r="G20" i="7"/>
  <c r="G61" i="7"/>
  <c r="G7" i="7"/>
  <c r="G53" i="7"/>
  <c r="G64" i="7"/>
  <c r="G37" i="7"/>
  <c r="G41" i="7"/>
  <c r="G44" i="7"/>
  <c r="G15" i="7"/>
  <c r="G17" i="7"/>
  <c r="G5" i="7"/>
  <c r="G33" i="7"/>
  <c r="G56" i="7"/>
  <c r="G51" i="7"/>
  <c r="F80" i="7"/>
  <c r="G23" i="7"/>
  <c r="G70" i="7"/>
  <c r="G16" i="7"/>
  <c r="G10" i="7"/>
  <c r="G73" i="7"/>
  <c r="G24" i="7"/>
  <c r="G48" i="7"/>
  <c r="G39" i="7"/>
  <c r="G62" i="7"/>
  <c r="G67" i="7"/>
  <c r="G19" i="7"/>
  <c r="G18" i="7"/>
  <c r="G9" i="7"/>
  <c r="G36" i="7"/>
  <c r="G25" i="7"/>
  <c r="G50" i="7"/>
  <c r="G38" i="7"/>
  <c r="G22" i="7"/>
  <c r="G72" i="7"/>
  <c r="G3" i="7"/>
  <c r="G76" i="7"/>
  <c r="G54" i="7"/>
  <c r="G14" i="7"/>
  <c r="G60" i="7"/>
  <c r="G47" i="7"/>
  <c r="G65" i="7"/>
  <c r="J8" i="6"/>
  <c r="H8" i="6"/>
  <c r="L8" i="6" s="1"/>
  <c r="D38" i="6"/>
  <c r="B49" i="6"/>
  <c r="H38" i="6"/>
  <c r="J38" i="6"/>
  <c r="H22" i="6"/>
  <c r="L22" i="6" s="1"/>
  <c r="J22" i="6"/>
  <c r="K33" i="6"/>
  <c r="G49" i="6"/>
  <c r="H17" i="6"/>
  <c r="L17" i="6" s="1"/>
  <c r="J48" i="6"/>
  <c r="H48" i="6"/>
  <c r="L48" i="6" s="1"/>
  <c r="F49" i="6"/>
  <c r="L40" i="6"/>
  <c r="C49" i="6"/>
  <c r="H33" i="6"/>
  <c r="L33" i="6" s="1"/>
  <c r="G49" i="5"/>
  <c r="K48" i="5"/>
  <c r="L37" i="5"/>
  <c r="D48" i="5"/>
  <c r="B49" i="5"/>
  <c r="H48" i="5"/>
  <c r="J33" i="5"/>
  <c r="H33" i="5"/>
  <c r="L33" i="5" s="1"/>
  <c r="J17" i="5"/>
  <c r="H17" i="5"/>
  <c r="L17" i="5" s="1"/>
  <c r="L40" i="5"/>
  <c r="L47" i="5"/>
  <c r="C49" i="5"/>
  <c r="D8" i="5"/>
  <c r="D33" i="5"/>
  <c r="L3" i="5"/>
  <c r="H22" i="5"/>
  <c r="L22" i="5" s="1"/>
  <c r="J22" i="5"/>
  <c r="K25" i="5"/>
  <c r="J48" i="5"/>
  <c r="J25" i="5"/>
  <c r="H25" i="5"/>
  <c r="L25" i="5" s="1"/>
  <c r="J8" i="5"/>
  <c r="H8" i="5"/>
  <c r="L8" i="5" s="1"/>
  <c r="H38" i="5"/>
  <c r="L38" i="5" s="1"/>
  <c r="F49" i="5"/>
  <c r="J38" i="5"/>
  <c r="I78" i="3"/>
  <c r="F80" i="3"/>
  <c r="G61" i="3"/>
  <c r="G56" i="3"/>
  <c r="G52" i="3"/>
  <c r="G67" i="3"/>
  <c r="G71" i="3"/>
  <c r="G29" i="3"/>
  <c r="G73" i="3"/>
  <c r="G32" i="3"/>
  <c r="G35" i="3"/>
  <c r="G31" i="3"/>
  <c r="G36" i="3"/>
  <c r="G27" i="3"/>
  <c r="G18" i="3"/>
  <c r="G7" i="3"/>
  <c r="G14" i="3"/>
  <c r="G23" i="3"/>
  <c r="G6" i="3"/>
  <c r="G76" i="3"/>
  <c r="G75" i="3"/>
  <c r="G47" i="3"/>
  <c r="G41" i="3"/>
  <c r="G48" i="3"/>
  <c r="G34" i="3"/>
  <c r="G30" i="3"/>
  <c r="G9" i="3"/>
  <c r="G66" i="3"/>
  <c r="G63" i="3"/>
  <c r="G28" i="3"/>
  <c r="G53" i="3"/>
  <c r="G26" i="3"/>
  <c r="G65" i="3"/>
  <c r="G69" i="3"/>
  <c r="G74" i="3"/>
  <c r="G59" i="3"/>
  <c r="G54" i="3"/>
  <c r="G64" i="3"/>
  <c r="G68" i="3"/>
  <c r="G58" i="3"/>
  <c r="G24" i="3"/>
  <c r="G21" i="3"/>
  <c r="G39" i="3"/>
  <c r="G37" i="3"/>
  <c r="G43" i="3"/>
  <c r="G50" i="3"/>
  <c r="G51" i="3"/>
  <c r="G45" i="3"/>
  <c r="G20" i="3"/>
  <c r="G13" i="3"/>
  <c r="G15" i="3"/>
  <c r="G10" i="3"/>
  <c r="G4" i="3"/>
  <c r="G72" i="3"/>
  <c r="G77" i="3"/>
  <c r="G70" i="3"/>
  <c r="G57" i="3"/>
  <c r="G55" i="3"/>
  <c r="G38" i="3"/>
  <c r="G46" i="3"/>
  <c r="G12" i="3"/>
  <c r="G49" i="3"/>
  <c r="G16" i="3"/>
  <c r="G22" i="3"/>
  <c r="G11" i="3"/>
  <c r="G3" i="3"/>
  <c r="G40" i="3"/>
  <c r="G42" i="3"/>
  <c r="G60" i="3"/>
  <c r="G33" i="3"/>
  <c r="G44" i="3"/>
  <c r="G62" i="3"/>
  <c r="G25" i="3"/>
  <c r="G19" i="3"/>
  <c r="G17" i="3"/>
  <c r="G8" i="3"/>
  <c r="G5" i="3"/>
  <c r="D69" i="3"/>
  <c r="D74" i="3"/>
  <c r="D77" i="3"/>
  <c r="D54" i="3"/>
  <c r="D65" i="3"/>
  <c r="D76" i="3"/>
  <c r="D72" i="3"/>
  <c r="D59" i="3"/>
  <c r="D75" i="3"/>
  <c r="D70" i="3"/>
  <c r="D47" i="3"/>
  <c r="D57" i="3"/>
  <c r="D41" i="3"/>
  <c r="D55" i="3"/>
  <c r="D48" i="3"/>
  <c r="D38" i="3"/>
  <c r="D34" i="3"/>
  <c r="D46" i="3"/>
  <c r="D30" i="3"/>
  <c r="D12" i="3"/>
  <c r="D49" i="3"/>
  <c r="D9" i="3"/>
  <c r="D16" i="3"/>
  <c r="D22" i="3"/>
  <c r="D11" i="3"/>
  <c r="D3" i="3"/>
  <c r="C80" i="3"/>
  <c r="D63" i="3"/>
  <c r="D28" i="3"/>
  <c r="D53" i="3"/>
  <c r="D26" i="3"/>
  <c r="D17" i="3"/>
  <c r="D25" i="3"/>
  <c r="D68" i="3"/>
  <c r="D58" i="3"/>
  <c r="D21" i="3"/>
  <c r="D37" i="3"/>
  <c r="D61" i="3"/>
  <c r="D56" i="3"/>
  <c r="D52" i="3"/>
  <c r="D67" i="3"/>
  <c r="D71" i="3"/>
  <c r="D29" i="3"/>
  <c r="D73" i="3"/>
  <c r="D32" i="3"/>
  <c r="D35" i="3"/>
  <c r="D31" i="3"/>
  <c r="D36" i="3"/>
  <c r="D27" i="3"/>
  <c r="D18" i="3"/>
  <c r="D7" i="3"/>
  <c r="D14" i="3"/>
  <c r="D23" i="3"/>
  <c r="D6" i="3"/>
  <c r="D66" i="3"/>
  <c r="D40" i="3"/>
  <c r="D42" i="3"/>
  <c r="D60" i="3"/>
  <c r="D44" i="3"/>
  <c r="D62" i="3"/>
  <c r="D8" i="3"/>
  <c r="D33" i="3"/>
  <c r="D19" i="3"/>
  <c r="D5" i="3"/>
  <c r="D64" i="3"/>
  <c r="D24" i="3"/>
  <c r="D39" i="3"/>
  <c r="D43" i="3"/>
  <c r="D15" i="3"/>
  <c r="D50" i="3"/>
  <c r="D45" i="3"/>
  <c r="D13" i="3"/>
  <c r="D10" i="3"/>
  <c r="D51" i="3"/>
  <c r="D20" i="3"/>
  <c r="D4" i="3"/>
  <c r="J48" i="2"/>
  <c r="H48" i="2"/>
  <c r="F49" i="2"/>
  <c r="J22" i="2"/>
  <c r="H22" i="2"/>
  <c r="D48" i="2"/>
  <c r="B49" i="2"/>
  <c r="H33" i="2"/>
  <c r="L33" i="2" s="1"/>
  <c r="J33" i="2"/>
  <c r="H17" i="2"/>
  <c r="L17" i="2" s="1"/>
  <c r="J17" i="2"/>
  <c r="H38" i="2"/>
  <c r="L38" i="2" s="1"/>
  <c r="J38" i="2"/>
  <c r="H25" i="2"/>
  <c r="L25" i="2" s="1"/>
  <c r="J25" i="2"/>
  <c r="H38" i="1"/>
  <c r="L38" i="1" s="1"/>
  <c r="J38" i="1"/>
  <c r="K8" i="1"/>
  <c r="J48" i="1"/>
  <c r="F49" i="1"/>
  <c r="H48" i="1"/>
  <c r="H33" i="1"/>
  <c r="L33" i="1" s="1"/>
  <c r="J33" i="1"/>
  <c r="C49" i="1"/>
  <c r="D8" i="1"/>
  <c r="B49" i="1"/>
  <c r="D49" i="1" s="1"/>
  <c r="D48" i="1"/>
  <c r="L6" i="1"/>
  <c r="H22" i="1"/>
  <c r="L22" i="1" s="1"/>
  <c r="J22" i="1"/>
  <c r="H17" i="1"/>
  <c r="L17" i="1" s="1"/>
  <c r="J17" i="1"/>
  <c r="L34" i="1"/>
  <c r="L42" i="1"/>
  <c r="J8" i="1"/>
  <c r="H8" i="1"/>
  <c r="K48" i="1"/>
  <c r="G49" i="1"/>
  <c r="L7" i="1"/>
  <c r="D49" i="2" l="1"/>
  <c r="L8" i="1"/>
  <c r="H49" i="1"/>
  <c r="K49" i="2"/>
  <c r="D80" i="7"/>
  <c r="L22" i="2"/>
  <c r="K49" i="6"/>
  <c r="K49" i="1"/>
  <c r="E46" i="1"/>
  <c r="I80" i="7"/>
  <c r="G79" i="7"/>
  <c r="G78" i="7"/>
  <c r="H49" i="6"/>
  <c r="J49" i="6"/>
  <c r="L38" i="6"/>
  <c r="D49" i="6"/>
  <c r="J49" i="5"/>
  <c r="H49" i="5"/>
  <c r="L48" i="5"/>
  <c r="D49" i="5"/>
  <c r="K49" i="5"/>
  <c r="D79" i="3"/>
  <c r="D78" i="3"/>
  <c r="I80" i="3"/>
  <c r="G78" i="3"/>
  <c r="G79" i="3"/>
  <c r="E46" i="2"/>
  <c r="E42" i="2"/>
  <c r="E38" i="2"/>
  <c r="E34" i="2"/>
  <c r="E30" i="2"/>
  <c r="E47" i="2"/>
  <c r="E43" i="2"/>
  <c r="E39" i="2"/>
  <c r="E35" i="2"/>
  <c r="E31" i="2"/>
  <c r="E27" i="2"/>
  <c r="E45" i="2"/>
  <c r="E41" i="2"/>
  <c r="E37" i="2"/>
  <c r="E33" i="2"/>
  <c r="E29" i="2"/>
  <c r="E25" i="2"/>
  <c r="E21" i="2"/>
  <c r="E17" i="2"/>
  <c r="E13" i="2"/>
  <c r="E9" i="2"/>
  <c r="E5" i="2"/>
  <c r="E48" i="2"/>
  <c r="E40" i="2"/>
  <c r="E23" i="2"/>
  <c r="E15" i="2"/>
  <c r="E12" i="2"/>
  <c r="E6" i="2"/>
  <c r="E32" i="2"/>
  <c r="E20" i="2"/>
  <c r="E14" i="2"/>
  <c r="E4" i="2"/>
  <c r="E44" i="2"/>
  <c r="E36" i="2"/>
  <c r="E28" i="2"/>
  <c r="E26" i="2"/>
  <c r="E22" i="2"/>
  <c r="E18" i="2"/>
  <c r="E11" i="2"/>
  <c r="E8" i="2"/>
  <c r="E3" i="2"/>
  <c r="E7" i="2"/>
  <c r="E24" i="2"/>
  <c r="E19" i="2"/>
  <c r="E16" i="2"/>
  <c r="E10" i="2"/>
  <c r="H49" i="2"/>
  <c r="J49" i="2"/>
  <c r="L48" i="2"/>
  <c r="E8" i="1"/>
  <c r="E13" i="1"/>
  <c r="L48" i="1"/>
  <c r="J49" i="1"/>
  <c r="E49" i="2" l="1"/>
  <c r="E5" i="1"/>
  <c r="E26" i="1"/>
  <c r="E20" i="1"/>
  <c r="E29" i="1"/>
  <c r="E36" i="1"/>
  <c r="E42" i="1"/>
  <c r="E33" i="1"/>
  <c r="E40" i="1"/>
  <c r="E37" i="1"/>
  <c r="E39" i="1"/>
  <c r="E17" i="1"/>
  <c r="E23" i="1"/>
  <c r="E12" i="1"/>
  <c r="E16" i="1"/>
  <c r="E48" i="1"/>
  <c r="E10" i="1"/>
  <c r="E3" i="1"/>
  <c r="E6" i="1"/>
  <c r="E28" i="1"/>
  <c r="E9" i="1"/>
  <c r="E32" i="1"/>
  <c r="E45" i="1"/>
  <c r="E15" i="1"/>
  <c r="E31" i="1"/>
  <c r="E47" i="1"/>
  <c r="E18" i="1"/>
  <c r="E34" i="1"/>
  <c r="E19" i="1"/>
  <c r="E35" i="1"/>
  <c r="E7" i="1"/>
  <c r="E22" i="1"/>
  <c r="E38" i="1"/>
  <c r="E25" i="1"/>
  <c r="E4" i="1"/>
  <c r="E24" i="1"/>
  <c r="E41" i="1"/>
  <c r="E21" i="1"/>
  <c r="E44" i="1"/>
  <c r="E11" i="1"/>
  <c r="E27" i="1"/>
  <c r="E43" i="1"/>
  <c r="E14" i="1"/>
  <c r="E30" i="1"/>
  <c r="G80" i="7"/>
  <c r="L49" i="6"/>
  <c r="I46" i="6"/>
  <c r="I42" i="6"/>
  <c r="I38" i="6"/>
  <c r="I34" i="6"/>
  <c r="I30" i="6"/>
  <c r="I26" i="6"/>
  <c r="I22" i="6"/>
  <c r="I18" i="6"/>
  <c r="I47" i="6"/>
  <c r="I43" i="6"/>
  <c r="I39" i="6"/>
  <c r="I35" i="6"/>
  <c r="I31" i="6"/>
  <c r="I27" i="6"/>
  <c r="I23" i="6"/>
  <c r="I19" i="6"/>
  <c r="I15" i="6"/>
  <c r="I11" i="6"/>
  <c r="I7" i="6"/>
  <c r="I45" i="6"/>
  <c r="I41" i="6"/>
  <c r="I37" i="6"/>
  <c r="I33" i="6"/>
  <c r="I29" i="6"/>
  <c r="I25" i="6"/>
  <c r="I21" i="6"/>
  <c r="I17" i="6"/>
  <c r="I13" i="6"/>
  <c r="I9" i="6"/>
  <c r="I20" i="6"/>
  <c r="I14" i="6"/>
  <c r="I5" i="6"/>
  <c r="I10" i="6"/>
  <c r="I40" i="6"/>
  <c r="I16" i="6"/>
  <c r="I8" i="6"/>
  <c r="I6" i="6"/>
  <c r="I3" i="6"/>
  <c r="I48" i="6"/>
  <c r="I32" i="6"/>
  <c r="I24" i="6"/>
  <c r="I12" i="6"/>
  <c r="I4" i="6"/>
  <c r="I44" i="6"/>
  <c r="I36" i="6"/>
  <c r="I28" i="6"/>
  <c r="E46" i="6"/>
  <c r="E42" i="6"/>
  <c r="E38" i="6"/>
  <c r="E34" i="6"/>
  <c r="E30" i="6"/>
  <c r="E26" i="6"/>
  <c r="E22" i="6"/>
  <c r="E18" i="6"/>
  <c r="E47" i="6"/>
  <c r="E43" i="6"/>
  <c r="E39" i="6"/>
  <c r="E35" i="6"/>
  <c r="E31" i="6"/>
  <c r="E27" i="6"/>
  <c r="E23" i="6"/>
  <c r="E19" i="6"/>
  <c r="E15" i="6"/>
  <c r="E11" i="6"/>
  <c r="E45" i="6"/>
  <c r="E41" i="6"/>
  <c r="E37" i="6"/>
  <c r="E33" i="6"/>
  <c r="E29" i="6"/>
  <c r="E25" i="6"/>
  <c r="E21" i="6"/>
  <c r="E17" i="6"/>
  <c r="E13" i="6"/>
  <c r="E9" i="6"/>
  <c r="E48" i="6"/>
  <c r="E40" i="6"/>
  <c r="E16" i="6"/>
  <c r="E5" i="6"/>
  <c r="E44" i="6"/>
  <c r="E36" i="6"/>
  <c r="E28" i="6"/>
  <c r="E10" i="6"/>
  <c r="E6" i="6"/>
  <c r="E32" i="6"/>
  <c r="E20" i="6"/>
  <c r="E14" i="6"/>
  <c r="E8" i="6"/>
  <c r="E4" i="6"/>
  <c r="E24" i="6"/>
  <c r="E12" i="6"/>
  <c r="E7" i="6"/>
  <c r="E3" i="6"/>
  <c r="E47" i="5"/>
  <c r="E43" i="5"/>
  <c r="E39" i="5"/>
  <c r="E35" i="5"/>
  <c r="E31" i="5"/>
  <c r="E27" i="5"/>
  <c r="E23" i="5"/>
  <c r="E19" i="5"/>
  <c r="E15" i="5"/>
  <c r="E11" i="5"/>
  <c r="E48" i="5"/>
  <c r="E44" i="5"/>
  <c r="E37" i="5"/>
  <c r="E34" i="5"/>
  <c r="E33" i="5"/>
  <c r="E29" i="5"/>
  <c r="E26" i="5"/>
  <c r="E25" i="5"/>
  <c r="E21" i="5"/>
  <c r="E18" i="5"/>
  <c r="E17" i="5"/>
  <c r="E13" i="5"/>
  <c r="E10" i="5"/>
  <c r="E4" i="5"/>
  <c r="E46" i="5"/>
  <c r="E40" i="5"/>
  <c r="E32" i="5"/>
  <c r="E24" i="5"/>
  <c r="E16" i="5"/>
  <c r="E9" i="5"/>
  <c r="E5" i="5"/>
  <c r="E45" i="5"/>
  <c r="E42" i="5"/>
  <c r="E36" i="5"/>
  <c r="E28" i="5"/>
  <c r="E38" i="5"/>
  <c r="E22" i="5"/>
  <c r="E20" i="5"/>
  <c r="E30" i="5"/>
  <c r="E14" i="5"/>
  <c r="E7" i="5"/>
  <c r="E6" i="5"/>
  <c r="E41" i="5"/>
  <c r="E12" i="5"/>
  <c r="E8" i="5"/>
  <c r="E3" i="5"/>
  <c r="I47" i="5"/>
  <c r="I43" i="5"/>
  <c r="I39" i="5"/>
  <c r="I35" i="5"/>
  <c r="I31" i="5"/>
  <c r="I27" i="5"/>
  <c r="I23" i="5"/>
  <c r="I19" i="5"/>
  <c r="I15" i="5"/>
  <c r="I11" i="5"/>
  <c r="I7" i="5"/>
  <c r="I44" i="5"/>
  <c r="I38" i="5"/>
  <c r="I37" i="5"/>
  <c r="I30" i="5"/>
  <c r="I29" i="5"/>
  <c r="I22" i="5"/>
  <c r="I21" i="5"/>
  <c r="I14" i="5"/>
  <c r="I13" i="5"/>
  <c r="I4" i="5"/>
  <c r="I48" i="5"/>
  <c r="I40" i="5"/>
  <c r="I34" i="5"/>
  <c r="I33" i="5"/>
  <c r="I32" i="5"/>
  <c r="I26" i="5"/>
  <c r="I25" i="5"/>
  <c r="I24" i="5"/>
  <c r="I18" i="5"/>
  <c r="I17" i="5"/>
  <c r="I16" i="5"/>
  <c r="I10" i="5"/>
  <c r="I9" i="5"/>
  <c r="I5" i="5"/>
  <c r="I46" i="5"/>
  <c r="I45" i="5"/>
  <c r="I36" i="5"/>
  <c r="I28" i="5"/>
  <c r="L49" i="5"/>
  <c r="I41" i="5"/>
  <c r="I20" i="5"/>
  <c r="I3" i="5"/>
  <c r="I6" i="5"/>
  <c r="I8" i="5"/>
  <c r="I42" i="5"/>
  <c r="I12" i="5"/>
  <c r="G80" i="3"/>
  <c r="D80" i="3"/>
  <c r="L49" i="2"/>
  <c r="I46" i="2"/>
  <c r="I42" i="2"/>
  <c r="I38" i="2"/>
  <c r="I34" i="2"/>
  <c r="I30" i="2"/>
  <c r="I47" i="2"/>
  <c r="I43" i="2"/>
  <c r="I39" i="2"/>
  <c r="I35" i="2"/>
  <c r="I31" i="2"/>
  <c r="I27" i="2"/>
  <c r="I45" i="2"/>
  <c r="I41" i="2"/>
  <c r="I37" i="2"/>
  <c r="I33" i="2"/>
  <c r="I29" i="2"/>
  <c r="I25" i="2"/>
  <c r="I21" i="2"/>
  <c r="I17" i="2"/>
  <c r="I13" i="2"/>
  <c r="I9" i="2"/>
  <c r="I5" i="2"/>
  <c r="I24" i="2"/>
  <c r="I23" i="2"/>
  <c r="I16" i="2"/>
  <c r="I15" i="2"/>
  <c r="I6" i="2"/>
  <c r="I44" i="2"/>
  <c r="I36" i="2"/>
  <c r="I28" i="2"/>
  <c r="I22" i="2"/>
  <c r="I14" i="2"/>
  <c r="I40" i="2"/>
  <c r="I26" i="2"/>
  <c r="I18" i="2"/>
  <c r="I12" i="2"/>
  <c r="I11" i="2"/>
  <c r="I3" i="2"/>
  <c r="I8" i="2"/>
  <c r="I48" i="2"/>
  <c r="I32" i="2"/>
  <c r="I20" i="2"/>
  <c r="I19" i="2"/>
  <c r="I10" i="2"/>
  <c r="I4" i="2"/>
  <c r="I7" i="2"/>
  <c r="L49" i="1"/>
  <c r="I46" i="1"/>
  <c r="I42" i="1"/>
  <c r="I38" i="1"/>
  <c r="I34" i="1"/>
  <c r="I30" i="1"/>
  <c r="I26" i="1"/>
  <c r="I22" i="1"/>
  <c r="I18" i="1"/>
  <c r="I14" i="1"/>
  <c r="I10" i="1"/>
  <c r="I7" i="1"/>
  <c r="I47" i="1"/>
  <c r="I43" i="1"/>
  <c r="I39" i="1"/>
  <c r="I35" i="1"/>
  <c r="I31" i="1"/>
  <c r="I27" i="1"/>
  <c r="I23" i="1"/>
  <c r="I19" i="1"/>
  <c r="I15" i="1"/>
  <c r="I11" i="1"/>
  <c r="I8" i="1"/>
  <c r="I44" i="1"/>
  <c r="I36" i="1"/>
  <c r="I32" i="1"/>
  <c r="I20" i="1"/>
  <c r="I16" i="1"/>
  <c r="I9" i="1"/>
  <c r="I40" i="1"/>
  <c r="I28" i="1"/>
  <c r="I24" i="1"/>
  <c r="I12" i="1"/>
  <c r="I4" i="1"/>
  <c r="I45" i="1"/>
  <c r="I37" i="1"/>
  <c r="I25" i="1"/>
  <c r="I21" i="1"/>
  <c r="I3" i="1"/>
  <c r="I48" i="1"/>
  <c r="I41" i="1"/>
  <c r="I17" i="1"/>
  <c r="I5" i="1"/>
  <c r="I33" i="1"/>
  <c r="I13" i="1"/>
  <c r="I29" i="1"/>
  <c r="I6" i="1"/>
  <c r="E49" i="1" l="1"/>
  <c r="I49" i="5"/>
  <c r="E49" i="6"/>
  <c r="I49" i="6"/>
  <c r="E49" i="5"/>
  <c r="I49" i="2"/>
  <c r="I49" i="1"/>
</calcChain>
</file>

<file path=xl/sharedStrings.xml><?xml version="1.0" encoding="utf-8"?>
<sst xmlns="http://schemas.openxmlformats.org/spreadsheetml/2006/main" count="514" uniqueCount="175">
  <si>
    <t>TURISTIČKA ZAJEDNICA</t>
  </si>
  <si>
    <t>2014. GODINA</t>
  </si>
  <si>
    <t>2013. GODINA</t>
  </si>
  <si>
    <t>INDEKS 2014/2013</t>
  </si>
  <si>
    <t xml:space="preserve">domaći dolasci </t>
  </si>
  <si>
    <t>strani dolasci</t>
  </si>
  <si>
    <t>ukupno dolasci</t>
  </si>
  <si>
    <t>%</t>
  </si>
  <si>
    <t>OPATIJA</t>
  </si>
  <si>
    <t>LOVRAN</t>
  </si>
  <si>
    <t>MOŠĆENIČKA DRAGA</t>
  </si>
  <si>
    <t>IČIĆI</t>
  </si>
  <si>
    <t>MATULJI</t>
  </si>
  <si>
    <t>OPATIJSKA RIVIJERA</t>
  </si>
  <si>
    <t>RIJEKA</t>
  </si>
  <si>
    <t>KRALJEVICA</t>
  </si>
  <si>
    <t>KOSTRENA</t>
  </si>
  <si>
    <t>BAKAR</t>
  </si>
  <si>
    <t>KASTAV</t>
  </si>
  <si>
    <t>ČAVLE</t>
  </si>
  <si>
    <t>JELENJE</t>
  </si>
  <si>
    <t>VIŠKOVO</t>
  </si>
  <si>
    <t>RIJEČKO PODRUČJE</t>
  </si>
  <si>
    <t>CRIKVENICA</t>
  </si>
  <si>
    <t>SELCE</t>
  </si>
  <si>
    <t>DRAMALJ</t>
  </si>
  <si>
    <t>JADRANOVO</t>
  </si>
  <si>
    <t>CRIKVENIČKA RIVIJERA</t>
  </si>
  <si>
    <t>NOVI VINODOLSKI</t>
  </si>
  <si>
    <t>VINODOLSKA</t>
  </si>
  <si>
    <t>RIVIJERA N.V.</t>
  </si>
  <si>
    <t>OMIŠALJ</t>
  </si>
  <si>
    <t>MALINSKA-DUBAŠNICA</t>
  </si>
  <si>
    <t>KRK</t>
  </si>
  <si>
    <t>PUNAT</t>
  </si>
  <si>
    <t>BAŠKA</t>
  </si>
  <si>
    <t>VRBNIK</t>
  </si>
  <si>
    <t>DOBRINJ-ŠILO</t>
  </si>
  <si>
    <t>OTOK KRK</t>
  </si>
  <si>
    <t>CRES</t>
  </si>
  <si>
    <t>MALI LOŠINJ</t>
  </si>
  <si>
    <t>RAB</t>
  </si>
  <si>
    <t>LOPAR</t>
  </si>
  <si>
    <t>OTOK RAB</t>
  </si>
  <si>
    <t>ČABAR</t>
  </si>
  <si>
    <t>DELNICE</t>
  </si>
  <si>
    <t>FUŽINE</t>
  </si>
  <si>
    <t>VRBOVSKO</t>
  </si>
  <si>
    <t>LOKVE</t>
  </si>
  <si>
    <t>SKRAD</t>
  </si>
  <si>
    <t>RAVNA GORA</t>
  </si>
  <si>
    <t>MRKOPALJ</t>
  </si>
  <si>
    <t>BROD MORAVICE</t>
  </si>
  <si>
    <t>GORSKI KOTAR</t>
  </si>
  <si>
    <t>PGŽ</t>
  </si>
  <si>
    <t>2014.</t>
  </si>
  <si>
    <t>2013.</t>
  </si>
  <si>
    <t xml:space="preserve">domaći noćenja </t>
  </si>
  <si>
    <t>strani noćenja</t>
  </si>
  <si>
    <t>ukupno noćenja</t>
  </si>
  <si>
    <t>MALINSKA</t>
  </si>
  <si>
    <t>ZEMLJA</t>
  </si>
  <si>
    <t>dolasci</t>
  </si>
  <si>
    <t>noćenja</t>
  </si>
  <si>
    <t xml:space="preserve"> %               noćenja</t>
  </si>
  <si>
    <t>Njemačka</t>
  </si>
  <si>
    <t>Austrija</t>
  </si>
  <si>
    <t>Slovenija</t>
  </si>
  <si>
    <t>Italija</t>
  </si>
  <si>
    <t>Češka</t>
  </si>
  <si>
    <t>Mađarska</t>
  </si>
  <si>
    <t>Poljska</t>
  </si>
  <si>
    <t>Nizozemska</t>
  </si>
  <si>
    <t>Švicarska</t>
  </si>
  <si>
    <t>Slovačka</t>
  </si>
  <si>
    <t>Švedska</t>
  </si>
  <si>
    <t>Ujedinjena Kraljevina</t>
  </si>
  <si>
    <t>Francuska</t>
  </si>
  <si>
    <t>Rusija</t>
  </si>
  <si>
    <t>Belgija</t>
  </si>
  <si>
    <t>SAD</t>
  </si>
  <si>
    <t>Rumunjska</t>
  </si>
  <si>
    <t>Srbija</t>
  </si>
  <si>
    <t>B i H</t>
  </si>
  <si>
    <t>Španjolska</t>
  </si>
  <si>
    <t>Ukrajina</t>
  </si>
  <si>
    <t>Danska</t>
  </si>
  <si>
    <t>Estonija</t>
  </si>
  <si>
    <t>Finska</t>
  </si>
  <si>
    <t>Kanada</t>
  </si>
  <si>
    <t>Koreja</t>
  </si>
  <si>
    <t>Japan</t>
  </si>
  <si>
    <t>Litva</t>
  </si>
  <si>
    <t>Australija</t>
  </si>
  <si>
    <t>Bugarska</t>
  </si>
  <si>
    <t>Brazil</t>
  </si>
  <si>
    <t>Letonija</t>
  </si>
  <si>
    <t>Norveška</t>
  </si>
  <si>
    <t>Izrael</t>
  </si>
  <si>
    <t>Grčka</t>
  </si>
  <si>
    <t>Tajvan, Kina</t>
  </si>
  <si>
    <t>Ostale azijske zemlje</t>
  </si>
  <si>
    <t>Makedonija</t>
  </si>
  <si>
    <t>Irska</t>
  </si>
  <si>
    <t>Kina</t>
  </si>
  <si>
    <t>Luksemburg</t>
  </si>
  <si>
    <t>Turska</t>
  </si>
  <si>
    <t>Bjelorusija</t>
  </si>
  <si>
    <t>Portugal</t>
  </si>
  <si>
    <t>Ostale afričke Zemlje</t>
  </si>
  <si>
    <t>Argentina</t>
  </si>
  <si>
    <t>Ostale europske zemlje</t>
  </si>
  <si>
    <t>Kazahstan</t>
  </si>
  <si>
    <t>Novi Zeland</t>
  </si>
  <si>
    <t>Crna Gora</t>
  </si>
  <si>
    <t>Albanija</t>
  </si>
  <si>
    <t>Malta</t>
  </si>
  <si>
    <t>Tajland</t>
  </si>
  <si>
    <t>Kosovo</t>
  </si>
  <si>
    <t>Indija</t>
  </si>
  <si>
    <t>Ostale izvaneur. zemlje</t>
  </si>
  <si>
    <t>Hongkong, Kina</t>
  </si>
  <si>
    <t>Južnoafrička Republika</t>
  </si>
  <si>
    <t>Island</t>
  </si>
  <si>
    <t>Čile</t>
  </si>
  <si>
    <t>Meksiko</t>
  </si>
  <si>
    <t>Ostale zemlje Oceanije</t>
  </si>
  <si>
    <t>Lihtenštajn</t>
  </si>
  <si>
    <t>Cipar</t>
  </si>
  <si>
    <t>Katar</t>
  </si>
  <si>
    <t>Indonezija</t>
  </si>
  <si>
    <t>Maroko</t>
  </si>
  <si>
    <t>Tunis</t>
  </si>
  <si>
    <t>Makao, Kina</t>
  </si>
  <si>
    <t>Kuvajt</t>
  </si>
  <si>
    <t>Jordan</t>
  </si>
  <si>
    <t>Ostale zemlje sj. Amerike</t>
  </si>
  <si>
    <t>Oman</t>
  </si>
  <si>
    <t>Ukupno strani</t>
  </si>
  <si>
    <t>Ukupno domaći</t>
  </si>
  <si>
    <t>Sveukupno</t>
  </si>
  <si>
    <t>VRSTA SMJEŠTAJA</t>
  </si>
  <si>
    <t>DOLASCI UKUPNO</t>
  </si>
  <si>
    <t>UDJEL  %</t>
  </si>
  <si>
    <t>UDJEL %</t>
  </si>
  <si>
    <t>DOLASCI    Ix 14/13</t>
  </si>
  <si>
    <t>USPOREDBA UDJELA 14/13 (pp)</t>
  </si>
  <si>
    <t>Hoteli</t>
  </si>
  <si>
    <t>Privatni smještaj</t>
  </si>
  <si>
    <t>Kampovi</t>
  </si>
  <si>
    <t>Odmarališta</t>
  </si>
  <si>
    <t>Ostalo</t>
  </si>
  <si>
    <t>KOMERCIJALNI KAPACITETI</t>
  </si>
  <si>
    <t>-</t>
  </si>
  <si>
    <t>Kuće za odmor</t>
  </si>
  <si>
    <t>Stanovi za odmor</t>
  </si>
  <si>
    <t>Prijatelji</t>
  </si>
  <si>
    <t>NEKOMERCIJALNI KAPACITETI</t>
  </si>
  <si>
    <t>SVEUKUPNO</t>
  </si>
  <si>
    <t>NOĆENJA UKUPNO</t>
  </si>
  <si>
    <t>NOĆENJA    Ix 14/13</t>
  </si>
  <si>
    <t>domaći dolasci</t>
  </si>
  <si>
    <r>
      <t>RAVNA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GORA</t>
    </r>
  </si>
  <si>
    <t>INDEKS 14/13</t>
  </si>
  <si>
    <t xml:space="preserve"> % noćenja</t>
  </si>
  <si>
    <t>2014</t>
  </si>
  <si>
    <t>2013</t>
  </si>
  <si>
    <t>DOLASCI   UKUPNO                2014</t>
  </si>
  <si>
    <t>DOLASCI   UKUPNO              2013</t>
  </si>
  <si>
    <t>Marine</t>
  </si>
  <si>
    <t>NOĆENJA UKUPNO              2014</t>
  </si>
  <si>
    <t>NOĆENJA UKUPNO      2013</t>
  </si>
  <si>
    <t>OTOK CRES</t>
  </si>
  <si>
    <t>Ujedinjeni Ar.Emirati</t>
  </si>
  <si>
    <t>ost.zem.juz i sre.Am.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</si>
</sst>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_-* #,##0.00_-;\-* #,##0.00_-;_-* &quot;-&quot;??_-;_-@_-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9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indexed="9"/>
      <name val="Arial"/>
      <family val="2"/>
      <charset val="238"/>
    </font>
    <font>
      <sz val="10"/>
      <name val="Verdana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  <font>
      <b/>
      <sz val="11"/>
      <name val="Verdana"/>
      <family val="2"/>
      <charset val="238"/>
    </font>
    <font>
      <i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4">
    <xf numFmtId="0" fontId="0" fillId="0" borderId="0" xfId="0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4" fillId="0" borderId="5" xfId="0" applyFont="1" applyFill="1" applyBorder="1"/>
    <xf numFmtId="1" fontId="3" fillId="0" borderId="2" xfId="0" applyNumberFormat="1" applyFont="1" applyFill="1" applyBorder="1" applyAlignment="1">
      <alignment horizontal="centerContinuous"/>
    </xf>
    <xf numFmtId="1" fontId="4" fillId="0" borderId="3" xfId="0" applyNumberFormat="1" applyFont="1" applyFill="1" applyBorder="1" applyAlignment="1">
      <alignment horizontal="centerContinuous"/>
    </xf>
    <xf numFmtId="1" fontId="4" fillId="0" borderId="4" xfId="0" applyNumberFormat="1" applyFont="1" applyFill="1" applyBorder="1" applyAlignment="1">
      <alignment horizontal="centerContinuous"/>
    </xf>
    <xf numFmtId="0" fontId="0" fillId="0" borderId="0" xfId="0" applyFill="1" applyBorder="1"/>
    <xf numFmtId="0" fontId="0" fillId="0" borderId="0" xfId="0" applyFill="1"/>
    <xf numFmtId="0" fontId="3" fillId="0" borderId="7" xfId="0" applyFont="1" applyFill="1" applyBorder="1" applyAlignment="1">
      <alignment horizontal="center" vertical="justify"/>
    </xf>
    <xf numFmtId="0" fontId="3" fillId="0" borderId="8" xfId="0" applyFont="1" applyFill="1" applyBorder="1" applyAlignment="1">
      <alignment horizontal="center" vertical="justify"/>
    </xf>
    <xf numFmtId="0" fontId="3" fillId="0" borderId="9" xfId="0" applyFont="1" applyFill="1" applyBorder="1" applyAlignment="1">
      <alignment horizontal="center" vertical="justify"/>
    </xf>
    <xf numFmtId="0" fontId="3" fillId="0" borderId="10" xfId="0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 vertical="justify"/>
    </xf>
    <xf numFmtId="1" fontId="3" fillId="0" borderId="8" xfId="0" applyNumberFormat="1" applyFont="1" applyFill="1" applyBorder="1" applyAlignment="1">
      <alignment horizontal="center" vertical="justify"/>
    </xf>
    <xf numFmtId="1" fontId="3" fillId="0" borderId="9" xfId="0" applyNumberFormat="1" applyFont="1" applyFill="1" applyBorder="1" applyAlignment="1">
      <alignment horizontal="center" vertical="justify"/>
    </xf>
    <xf numFmtId="0" fontId="4" fillId="0" borderId="1" xfId="0" applyFont="1" applyFill="1" applyBorder="1"/>
    <xf numFmtId="165" fontId="4" fillId="0" borderId="11" xfId="1" applyNumberFormat="1" applyFont="1" applyFill="1" applyBorder="1"/>
    <xf numFmtId="165" fontId="4" fillId="0" borderId="12" xfId="1" applyNumberFormat="1" applyFont="1" applyFill="1" applyBorder="1"/>
    <xf numFmtId="165" fontId="4" fillId="0" borderId="13" xfId="1" applyNumberFormat="1" applyFont="1" applyFill="1" applyBorder="1"/>
    <xf numFmtId="164" fontId="4" fillId="0" borderId="0" xfId="1" applyNumberFormat="1" applyFont="1" applyFill="1" applyBorder="1"/>
    <xf numFmtId="165" fontId="4" fillId="0" borderId="14" xfId="1" applyNumberFormat="1" applyFont="1" applyFill="1" applyBorder="1"/>
    <xf numFmtId="0" fontId="4" fillId="0" borderId="15" xfId="0" applyFont="1" applyFill="1" applyBorder="1"/>
    <xf numFmtId="165" fontId="4" fillId="0" borderId="16" xfId="1" applyNumberFormat="1" applyFont="1" applyFill="1" applyBorder="1"/>
    <xf numFmtId="165" fontId="4" fillId="0" borderId="17" xfId="1" applyNumberFormat="1" applyFont="1" applyFill="1" applyBorder="1"/>
    <xf numFmtId="0" fontId="2" fillId="0" borderId="15" xfId="0" applyFont="1" applyFill="1" applyBorder="1" applyAlignment="1">
      <alignment horizontal="justify" vertical="justify"/>
    </xf>
    <xf numFmtId="165" fontId="2" fillId="0" borderId="7" xfId="1" applyNumberFormat="1" applyFont="1" applyFill="1" applyBorder="1"/>
    <xf numFmtId="165" fontId="2" fillId="0" borderId="8" xfId="1" applyNumberFormat="1" applyFont="1" applyFill="1" applyBorder="1"/>
    <xf numFmtId="165" fontId="2" fillId="0" borderId="18" xfId="1" applyNumberFormat="1" applyFont="1" applyFill="1" applyBorder="1"/>
    <xf numFmtId="164" fontId="2" fillId="0" borderId="19" xfId="1" applyNumberFormat="1" applyFont="1" applyFill="1" applyBorder="1"/>
    <xf numFmtId="164" fontId="2" fillId="0" borderId="10" xfId="1" applyNumberFormat="1" applyFont="1" applyFill="1" applyBorder="1"/>
    <xf numFmtId="0" fontId="5" fillId="0" borderId="15" xfId="0" applyFont="1" applyFill="1" applyBorder="1" applyAlignment="1">
      <alignment horizontal="left" vertical="center"/>
    </xf>
    <xf numFmtId="0" fontId="2" fillId="0" borderId="6" xfId="0" applyFont="1" applyFill="1" applyBorder="1"/>
    <xf numFmtId="165" fontId="2" fillId="0" borderId="20" xfId="1" applyNumberFormat="1" applyFont="1" applyFill="1" applyBorder="1"/>
    <xf numFmtId="165" fontId="2" fillId="0" borderId="9" xfId="1" applyNumberFormat="1" applyFont="1" applyFill="1" applyBorder="1"/>
    <xf numFmtId="164" fontId="2" fillId="0" borderId="6" xfId="1" applyNumberFormat="1" applyFont="1" applyFill="1" applyBorder="1"/>
    <xf numFmtId="0" fontId="5" fillId="0" borderId="1" xfId="0" applyFont="1" applyFill="1" applyBorder="1"/>
    <xf numFmtId="165" fontId="2" fillId="0" borderId="8" xfId="1" applyNumberFormat="1" applyFont="1" applyFill="1" applyBorder="1" applyAlignment="1">
      <alignment horizontal="left"/>
    </xf>
    <xf numFmtId="0" fontId="5" fillId="0" borderId="15" xfId="0" applyFont="1" applyFill="1" applyBorder="1"/>
    <xf numFmtId="0" fontId="2" fillId="0" borderId="21" xfId="0" applyFont="1" applyFill="1" applyBorder="1"/>
    <xf numFmtId="165" fontId="2" fillId="0" borderId="22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4" fontId="2" fillId="0" borderId="25" xfId="1" applyNumberFormat="1" applyFont="1" applyFill="1" applyBorder="1"/>
    <xf numFmtId="164" fontId="4" fillId="0" borderId="15" xfId="1" applyNumberFormat="1" applyFont="1" applyFill="1" applyBorder="1"/>
    <xf numFmtId="164" fontId="5" fillId="0" borderId="15" xfId="1" applyNumberFormat="1" applyFont="1" applyFill="1" applyBorder="1"/>
    <xf numFmtId="165" fontId="4" fillId="0" borderId="26" xfId="1" applyNumberFormat="1" applyFont="1" applyFill="1" applyBorder="1"/>
    <xf numFmtId="164" fontId="5" fillId="0" borderId="27" xfId="1" applyNumberFormat="1" applyFont="1" applyFill="1" applyBorder="1"/>
    <xf numFmtId="0" fontId="6" fillId="0" borderId="6" xfId="0" applyFont="1" applyFill="1" applyBorder="1"/>
    <xf numFmtId="165" fontId="2" fillId="0" borderId="28" xfId="1" applyNumberFormat="1" applyFont="1" applyFill="1" applyBorder="1"/>
    <xf numFmtId="165" fontId="2" fillId="0" borderId="29" xfId="1" applyNumberFormat="1" applyFont="1" applyFill="1" applyBorder="1"/>
    <xf numFmtId="165" fontId="2" fillId="0" borderId="30" xfId="1" applyNumberFormat="1" applyFont="1" applyFill="1" applyBorder="1"/>
    <xf numFmtId="165" fontId="5" fillId="0" borderId="22" xfId="1" applyNumberFormat="1" applyFont="1" applyFill="1" applyBorder="1"/>
    <xf numFmtId="1" fontId="2" fillId="0" borderId="22" xfId="1" applyNumberFormat="1" applyFont="1" applyFill="1" applyBorder="1"/>
    <xf numFmtId="1" fontId="2" fillId="0" borderId="23" xfId="1" applyNumberFormat="1" applyFont="1" applyFill="1" applyBorder="1"/>
    <xf numFmtId="1" fontId="2" fillId="0" borderId="24" xfId="1" applyNumberFormat="1" applyFont="1" applyFill="1" applyBorder="1"/>
    <xf numFmtId="0" fontId="7" fillId="0" borderId="0" xfId="0" applyFont="1" applyFill="1" applyBorder="1"/>
    <xf numFmtId="165" fontId="8" fillId="0" borderId="0" xfId="1" applyNumberFormat="1" applyFont="1" applyFill="1" applyBorder="1"/>
    <xf numFmtId="165" fontId="9" fillId="0" borderId="0" xfId="0" applyNumberFormat="1" applyFont="1" applyFill="1"/>
    <xf numFmtId="1" fontId="0" fillId="0" borderId="0" xfId="0" applyNumberFormat="1" applyFill="1" applyBorder="1"/>
    <xf numFmtId="165" fontId="0" fillId="0" borderId="0" xfId="0" applyNumberFormat="1"/>
    <xf numFmtId="0" fontId="7" fillId="0" borderId="0" xfId="0" applyFont="1"/>
    <xf numFmtId="165" fontId="8" fillId="0" borderId="0" xfId="1" applyNumberFormat="1" applyFont="1" applyBorder="1"/>
    <xf numFmtId="1" fontId="0" fillId="0" borderId="0" xfId="0" applyNumberFormat="1"/>
    <xf numFmtId="0" fontId="0" fillId="0" borderId="0" xfId="0" applyBorder="1"/>
    <xf numFmtId="0" fontId="11" fillId="0" borderId="2" xfId="0" applyFont="1" applyFill="1" applyBorder="1" applyAlignment="1">
      <alignment horizontal="centerContinuous"/>
    </xf>
    <xf numFmtId="0" fontId="11" fillId="0" borderId="3" xfId="0" applyFont="1" applyFill="1" applyBorder="1" applyAlignment="1">
      <alignment horizontal="centerContinuous"/>
    </xf>
    <xf numFmtId="0" fontId="11" fillId="0" borderId="4" xfId="0" applyFont="1" applyFill="1" applyBorder="1" applyAlignment="1">
      <alignment horizontal="centerContinuous"/>
    </xf>
    <xf numFmtId="0" fontId="12" fillId="0" borderId="5" xfId="0" applyFont="1" applyFill="1" applyBorder="1"/>
    <xf numFmtId="0" fontId="12" fillId="0" borderId="3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1" fillId="0" borderId="7" xfId="0" applyFont="1" applyFill="1" applyBorder="1" applyAlignment="1">
      <alignment horizontal="center" vertical="justify"/>
    </xf>
    <xf numFmtId="0" fontId="11" fillId="0" borderId="8" xfId="0" applyFont="1" applyFill="1" applyBorder="1" applyAlignment="1">
      <alignment horizontal="center" vertical="justify"/>
    </xf>
    <xf numFmtId="0" fontId="11" fillId="0" borderId="9" xfId="0" applyFont="1" applyFill="1" applyBorder="1" applyAlignment="1">
      <alignment horizontal="center" vertical="justify"/>
    </xf>
    <xf numFmtId="0" fontId="11" fillId="0" borderId="10" xfId="0" applyFont="1" applyFill="1" applyBorder="1" applyAlignment="1">
      <alignment horizontal="center"/>
    </xf>
    <xf numFmtId="0" fontId="12" fillId="0" borderId="1" xfId="0" applyFont="1" applyFill="1" applyBorder="1"/>
    <xf numFmtId="165" fontId="12" fillId="0" borderId="31" xfId="1" applyNumberFormat="1" applyFont="1" applyFill="1" applyBorder="1"/>
    <xf numFmtId="165" fontId="12" fillId="0" borderId="14" xfId="1" applyNumberFormat="1" applyFont="1" applyFill="1" applyBorder="1"/>
    <xf numFmtId="164" fontId="12" fillId="0" borderId="1" xfId="1" applyNumberFormat="1" applyFont="1" applyFill="1" applyBorder="1"/>
    <xf numFmtId="165" fontId="12" fillId="0" borderId="32" xfId="1" applyNumberFormat="1" applyFont="1" applyFill="1" applyBorder="1"/>
    <xf numFmtId="165" fontId="12" fillId="0" borderId="13" xfId="1" applyNumberFormat="1" applyFont="1" applyFill="1" applyBorder="1"/>
    <xf numFmtId="164" fontId="12" fillId="0" borderId="0" xfId="1" applyNumberFormat="1" applyFont="1" applyFill="1" applyBorder="1"/>
    <xf numFmtId="166" fontId="12" fillId="0" borderId="32" xfId="1" applyNumberFormat="1" applyFont="1" applyFill="1" applyBorder="1"/>
    <xf numFmtId="166" fontId="12" fillId="0" borderId="33" xfId="1" applyNumberFormat="1" applyFont="1" applyFill="1" applyBorder="1"/>
    <xf numFmtId="166" fontId="12" fillId="0" borderId="34" xfId="1" applyNumberFormat="1" applyFont="1" applyFill="1" applyBorder="1"/>
    <xf numFmtId="0" fontId="12" fillId="0" borderId="15" xfId="0" applyFont="1" applyFill="1" applyBorder="1"/>
    <xf numFmtId="165" fontId="12" fillId="0" borderId="17" xfId="1" applyNumberFormat="1" applyFont="1" applyFill="1" applyBorder="1"/>
    <xf numFmtId="164" fontId="12" fillId="0" borderId="15" xfId="1" applyNumberFormat="1" applyFont="1" applyFill="1" applyBorder="1"/>
    <xf numFmtId="165" fontId="12" fillId="0" borderId="11" xfId="1" applyNumberFormat="1" applyFont="1" applyFill="1" applyBorder="1"/>
    <xf numFmtId="165" fontId="12" fillId="0" borderId="26" xfId="1" applyNumberFormat="1" applyFont="1" applyFill="1" applyBorder="1"/>
    <xf numFmtId="166" fontId="12" fillId="0" borderId="11" xfId="1" applyNumberFormat="1" applyFont="1" applyFill="1" applyBorder="1"/>
    <xf numFmtId="166" fontId="12" fillId="0" borderId="12" xfId="1" applyNumberFormat="1" applyFont="1" applyFill="1" applyBorder="1"/>
    <xf numFmtId="165" fontId="12" fillId="0" borderId="16" xfId="1" applyNumberFormat="1" applyFont="1" applyFill="1" applyBorder="1"/>
    <xf numFmtId="0" fontId="11" fillId="0" borderId="6" xfId="0" applyFont="1" applyFill="1" applyBorder="1" applyAlignment="1">
      <alignment horizontal="left" vertical="center"/>
    </xf>
    <xf numFmtId="165" fontId="11" fillId="0" borderId="20" xfId="1" applyNumberFormat="1" applyFont="1" applyFill="1" applyBorder="1"/>
    <xf numFmtId="165" fontId="11" fillId="0" borderId="8" xfId="1" applyNumberFormat="1" applyFont="1" applyFill="1" applyBorder="1"/>
    <xf numFmtId="165" fontId="11" fillId="0" borderId="18" xfId="1" applyNumberFormat="1" applyFont="1" applyFill="1" applyBorder="1"/>
    <xf numFmtId="164" fontId="11" fillId="0" borderId="0" xfId="1" applyNumberFormat="1" applyFont="1" applyFill="1" applyBorder="1"/>
    <xf numFmtId="165" fontId="11" fillId="0" borderId="7" xfId="1" applyNumberFormat="1" applyFont="1" applyFill="1" applyBorder="1"/>
    <xf numFmtId="165" fontId="11" fillId="0" borderId="9" xfId="1" applyNumberFormat="1" applyFont="1" applyFill="1" applyBorder="1"/>
    <xf numFmtId="166" fontId="11" fillId="0" borderId="7" xfId="1" applyNumberFormat="1" applyFont="1" applyFill="1" applyBorder="1"/>
    <xf numFmtId="166" fontId="11" fillId="0" borderId="8" xfId="1" applyNumberFormat="1" applyFont="1" applyFill="1" applyBorder="1"/>
    <xf numFmtId="166" fontId="11" fillId="0" borderId="35" xfId="1" applyNumberFormat="1" applyFont="1" applyFill="1" applyBorder="1"/>
    <xf numFmtId="165" fontId="12" fillId="0" borderId="36" xfId="1" applyNumberFormat="1" applyFont="1" applyFill="1" applyBorder="1"/>
    <xf numFmtId="165" fontId="12" fillId="0" borderId="12" xfId="1" applyNumberFormat="1" applyFont="1" applyFill="1" applyBorder="1"/>
    <xf numFmtId="0" fontId="12" fillId="0" borderId="15" xfId="0" applyFont="1" applyFill="1" applyBorder="1" applyAlignment="1">
      <alignment horizontal="left" vertical="center"/>
    </xf>
    <xf numFmtId="0" fontId="11" fillId="0" borderId="6" xfId="0" applyFont="1" applyFill="1" applyBorder="1"/>
    <xf numFmtId="164" fontId="11" fillId="0" borderId="37" xfId="1" applyNumberFormat="1" applyFont="1" applyFill="1" applyBorder="1"/>
    <xf numFmtId="166" fontId="11" fillId="0" borderId="9" xfId="1" applyNumberFormat="1" applyFont="1" applyFill="1" applyBorder="1"/>
    <xf numFmtId="0" fontId="12" fillId="0" borderId="15" xfId="0" applyFont="1" applyFill="1" applyBorder="1" applyAlignment="1">
      <alignment horizontal="justify" vertical="justify"/>
    </xf>
    <xf numFmtId="164" fontId="11" fillId="0" borderId="6" xfId="1" applyNumberFormat="1" applyFont="1" applyFill="1" applyBorder="1"/>
    <xf numFmtId="165" fontId="11" fillId="0" borderId="38" xfId="1" applyNumberFormat="1" applyFont="1" applyFill="1" applyBorder="1"/>
    <xf numFmtId="165" fontId="11" fillId="0" borderId="29" xfId="1" applyNumberFormat="1" applyFont="1" applyFill="1" applyBorder="1"/>
    <xf numFmtId="164" fontId="11" fillId="0" borderId="21" xfId="1" applyNumberFormat="1" applyFont="1" applyFill="1" applyBorder="1"/>
    <xf numFmtId="165" fontId="11" fillId="0" borderId="28" xfId="1" applyNumberFormat="1" applyFont="1" applyFill="1" applyBorder="1"/>
    <xf numFmtId="164" fontId="11" fillId="0" borderId="1" xfId="1" applyNumberFormat="1" applyFont="1" applyFill="1" applyBorder="1"/>
    <xf numFmtId="166" fontId="11" fillId="0" borderId="39" xfId="1" applyNumberFormat="1" applyFont="1" applyFill="1" applyBorder="1"/>
    <xf numFmtId="166" fontId="11" fillId="0" borderId="40" xfId="1" applyNumberFormat="1" applyFont="1" applyFill="1" applyBorder="1"/>
    <xf numFmtId="166" fontId="11" fillId="0" borderId="19" xfId="1" applyNumberFormat="1" applyFont="1" applyFill="1" applyBorder="1"/>
    <xf numFmtId="166" fontId="11" fillId="0" borderId="22" xfId="1" applyNumberFormat="1" applyFont="1" applyFill="1" applyBorder="1"/>
    <xf numFmtId="166" fontId="11" fillId="0" borderId="23" xfId="1" applyNumberFormat="1" applyFont="1" applyFill="1" applyBorder="1"/>
    <xf numFmtId="166" fontId="12" fillId="0" borderId="26" xfId="1" applyNumberFormat="1" applyFont="1" applyFill="1" applyBorder="1"/>
    <xf numFmtId="165" fontId="12" fillId="0" borderId="0" xfId="1" applyNumberFormat="1" applyFont="1" applyFill="1" applyBorder="1"/>
    <xf numFmtId="166" fontId="12" fillId="0" borderId="0" xfId="1" applyNumberFormat="1" applyFont="1" applyFill="1" applyBorder="1"/>
    <xf numFmtId="165" fontId="11" fillId="0" borderId="20" xfId="0" applyNumberFormat="1" applyFont="1" applyFill="1" applyBorder="1"/>
    <xf numFmtId="165" fontId="11" fillId="0" borderId="8" xfId="0" applyNumberFormat="1" applyFont="1" applyFill="1" applyBorder="1"/>
    <xf numFmtId="165" fontId="11" fillId="0" borderId="7" xfId="0" applyNumberFormat="1" applyFont="1" applyFill="1" applyBorder="1"/>
    <xf numFmtId="0" fontId="11" fillId="0" borderId="21" xfId="0" applyFont="1" applyFill="1" applyBorder="1"/>
    <xf numFmtId="165" fontId="11" fillId="0" borderId="41" xfId="0" applyNumberFormat="1" applyFont="1" applyFill="1" applyBorder="1"/>
    <xf numFmtId="165" fontId="11" fillId="0" borderId="23" xfId="0" applyNumberFormat="1" applyFont="1" applyFill="1" applyBorder="1"/>
    <xf numFmtId="165" fontId="11" fillId="0" borderId="24" xfId="1" applyNumberFormat="1" applyFont="1" applyFill="1" applyBorder="1"/>
    <xf numFmtId="165" fontId="12" fillId="0" borderId="23" xfId="0" applyNumberFormat="1" applyFont="1" applyFill="1" applyBorder="1"/>
    <xf numFmtId="165" fontId="11" fillId="0" borderId="22" xfId="0" applyNumberFormat="1" applyFont="1" applyFill="1" applyBorder="1"/>
    <xf numFmtId="165" fontId="12" fillId="0" borderId="30" xfId="0" applyNumberFormat="1" applyFont="1" applyFill="1" applyBorder="1"/>
    <xf numFmtId="166" fontId="11" fillId="0" borderId="28" xfId="1" applyNumberFormat="1" applyFont="1" applyFill="1" applyBorder="1"/>
    <xf numFmtId="166" fontId="11" fillId="0" borderId="29" xfId="1" applyNumberFormat="1" applyFont="1" applyFill="1" applyBorder="1"/>
    <xf numFmtId="0" fontId="13" fillId="0" borderId="32" xfId="0" applyFont="1" applyFill="1" applyBorder="1" applyAlignment="1">
      <alignment horizontal="centerContinuous"/>
    </xf>
    <xf numFmtId="0" fontId="13" fillId="0" borderId="33" xfId="0" applyFont="1" applyFill="1" applyBorder="1" applyAlignment="1">
      <alignment horizontal="centerContinuous"/>
    </xf>
    <xf numFmtId="0" fontId="13" fillId="0" borderId="13" xfId="0" applyFont="1" applyFill="1" applyBorder="1" applyAlignment="1">
      <alignment horizontal="centerContinuous"/>
    </xf>
    <xf numFmtId="0" fontId="13" fillId="0" borderId="43" xfId="0" applyFont="1" applyFill="1" applyBorder="1" applyAlignment="1">
      <alignment horizontal="centerContinuous"/>
    </xf>
    <xf numFmtId="0" fontId="14" fillId="0" borderId="2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justify"/>
    </xf>
    <xf numFmtId="0" fontId="14" fillId="0" borderId="9" xfId="0" applyFont="1" applyFill="1" applyBorder="1" applyAlignment="1">
      <alignment horizontal="center"/>
    </xf>
    <xf numFmtId="0" fontId="7" fillId="0" borderId="0" xfId="0" applyFont="1" applyBorder="1"/>
    <xf numFmtId="0" fontId="15" fillId="0" borderId="0" xfId="0" applyFont="1" applyAlignment="1">
      <alignment horizontal="center"/>
    </xf>
    <xf numFmtId="165" fontId="4" fillId="0" borderId="45" xfId="1" applyNumberFormat="1" applyFont="1" applyFill="1" applyBorder="1" applyAlignment="1">
      <alignment horizontal="left"/>
    </xf>
    <xf numFmtId="165" fontId="4" fillId="0" borderId="31" xfId="1" applyNumberFormat="1" applyFont="1" applyFill="1" applyBorder="1" applyAlignment="1">
      <alignment horizontal="right"/>
    </xf>
    <xf numFmtId="165" fontId="4" fillId="0" borderId="17" xfId="1" applyNumberFormat="1" applyFont="1" applyFill="1" applyBorder="1" applyAlignment="1">
      <alignment horizontal="right"/>
    </xf>
    <xf numFmtId="167" fontId="4" fillId="0" borderId="26" xfId="0" applyNumberFormat="1" applyFont="1" applyFill="1" applyBorder="1"/>
    <xf numFmtId="166" fontId="4" fillId="0" borderId="31" xfId="0" applyNumberFormat="1" applyFont="1" applyFill="1" applyBorder="1"/>
    <xf numFmtId="165" fontId="4" fillId="0" borderId="26" xfId="0" applyNumberFormat="1" applyFont="1" applyFill="1" applyBorder="1"/>
    <xf numFmtId="166" fontId="4" fillId="0" borderId="17" xfId="0" applyNumberFormat="1" applyFont="1" applyFill="1" applyBorder="1"/>
    <xf numFmtId="166" fontId="4" fillId="0" borderId="45" xfId="0" applyNumberFormat="1" applyFont="1" applyFill="1" applyBorder="1" applyAlignment="1">
      <alignment horizontal="left"/>
    </xf>
    <xf numFmtId="165" fontId="12" fillId="0" borderId="45" xfId="1" applyNumberFormat="1" applyFont="1" applyFill="1" applyBorder="1" applyAlignment="1">
      <alignment horizontal="left"/>
    </xf>
    <xf numFmtId="165" fontId="4" fillId="0" borderId="44" xfId="1" applyNumberFormat="1" applyFont="1" applyFill="1" applyBorder="1" applyAlignment="1">
      <alignment horizontal="left"/>
    </xf>
    <xf numFmtId="165" fontId="4" fillId="0" borderId="20" xfId="1" applyNumberFormat="1" applyFont="1" applyFill="1" applyBorder="1" applyAlignment="1">
      <alignment horizontal="right"/>
    </xf>
    <xf numFmtId="165" fontId="4" fillId="0" borderId="8" xfId="1" applyNumberFormat="1" applyFont="1" applyFill="1" applyBorder="1" applyAlignment="1">
      <alignment horizontal="right"/>
    </xf>
    <xf numFmtId="167" fontId="4" fillId="0" borderId="9" xfId="0" applyNumberFormat="1" applyFont="1" applyFill="1" applyBorder="1"/>
    <xf numFmtId="166" fontId="4" fillId="0" borderId="20" xfId="0" applyNumberFormat="1" applyFont="1" applyFill="1" applyBorder="1"/>
    <xf numFmtId="165" fontId="4" fillId="0" borderId="9" xfId="0" applyNumberFormat="1" applyFont="1" applyFill="1" applyBorder="1"/>
    <xf numFmtId="0" fontId="6" fillId="0" borderId="46" xfId="2" applyFont="1" applyFill="1" applyBorder="1" applyAlignment="1">
      <alignment horizontal="left"/>
    </xf>
    <xf numFmtId="165" fontId="6" fillId="0" borderId="36" xfId="0" applyNumberFormat="1" applyFont="1" applyBorder="1"/>
    <xf numFmtId="165" fontId="6" fillId="0" borderId="12" xfId="0" applyNumberFormat="1" applyFont="1" applyBorder="1"/>
    <xf numFmtId="165" fontId="6" fillId="0" borderId="14" xfId="0" applyNumberFormat="1" applyFont="1" applyBorder="1"/>
    <xf numFmtId="166" fontId="6" fillId="0" borderId="36" xfId="0" applyNumberFormat="1" applyFont="1" applyFill="1" applyBorder="1"/>
    <xf numFmtId="165" fontId="6" fillId="0" borderId="14" xfId="0" applyNumberFormat="1" applyFont="1" applyFill="1" applyBorder="1"/>
    <xf numFmtId="0" fontId="6" fillId="0" borderId="44" xfId="2" applyFont="1" applyFill="1" applyBorder="1" applyAlignment="1">
      <alignment horizontal="left"/>
    </xf>
    <xf numFmtId="165" fontId="6" fillId="0" borderId="20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  <xf numFmtId="166" fontId="6" fillId="0" borderId="20" xfId="0" applyNumberFormat="1" applyFont="1" applyFill="1" applyBorder="1"/>
    <xf numFmtId="165" fontId="6" fillId="0" borderId="9" xfId="0" applyNumberFormat="1" applyFont="1" applyFill="1" applyBorder="1"/>
    <xf numFmtId="0" fontId="6" fillId="0" borderId="6" xfId="2" applyFont="1" applyFill="1" applyBorder="1" applyAlignment="1">
      <alignment horizontal="left"/>
    </xf>
    <xf numFmtId="165" fontId="6" fillId="0" borderId="38" xfId="0" applyNumberFormat="1" applyFont="1" applyBorder="1"/>
    <xf numFmtId="165" fontId="6" fillId="0" borderId="29" xfId="0" applyNumberFormat="1" applyFont="1" applyBorder="1"/>
    <xf numFmtId="165" fontId="6" fillId="0" borderId="18" xfId="0" applyNumberFormat="1" applyFont="1" applyBorder="1"/>
    <xf numFmtId="166" fontId="6" fillId="0" borderId="38" xfId="0" applyNumberFormat="1" applyFont="1" applyFill="1" applyBorder="1"/>
    <xf numFmtId="165" fontId="6" fillId="0" borderId="18" xfId="0" applyNumberFormat="1" applyFont="1" applyFill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47" xfId="0" applyFont="1" applyBorder="1" applyAlignment="1"/>
    <xf numFmtId="0" fontId="0" fillId="0" borderId="48" xfId="0" applyBorder="1"/>
    <xf numFmtId="0" fontId="16" fillId="2" borderId="49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vertical="top" wrapText="1"/>
    </xf>
    <xf numFmtId="3" fontId="17" fillId="0" borderId="12" xfId="0" applyNumberFormat="1" applyFont="1" applyBorder="1" applyAlignment="1">
      <alignment horizontal="right" vertical="top" wrapText="1"/>
    </xf>
    <xf numFmtId="4" fontId="17" fillId="0" borderId="12" xfId="0" applyNumberFormat="1" applyFont="1" applyBorder="1" applyAlignment="1">
      <alignment horizontal="right" vertical="top" wrapText="1"/>
    </xf>
    <xf numFmtId="2" fontId="17" fillId="0" borderId="12" xfId="0" applyNumberFormat="1" applyFont="1" applyBorder="1" applyAlignment="1">
      <alignment horizontal="right" vertical="top" wrapText="1"/>
    </xf>
    <xf numFmtId="0" fontId="10" fillId="0" borderId="54" xfId="0" applyFont="1" applyBorder="1" applyAlignment="1">
      <alignment vertical="top" wrapText="1"/>
    </xf>
    <xf numFmtId="4" fontId="17" fillId="0" borderId="17" xfId="0" applyNumberFormat="1" applyFont="1" applyBorder="1" applyAlignment="1">
      <alignment horizontal="right" vertical="top" wrapText="1"/>
    </xf>
    <xf numFmtId="2" fontId="17" fillId="0" borderId="17" xfId="0" applyNumberFormat="1" applyFont="1" applyBorder="1" applyAlignment="1">
      <alignment horizontal="right" vertical="top" wrapText="1"/>
    </xf>
    <xf numFmtId="0" fontId="16" fillId="3" borderId="54" xfId="0" applyFont="1" applyFill="1" applyBorder="1" applyAlignment="1">
      <alignment vertical="center" wrapText="1"/>
    </xf>
    <xf numFmtId="3" fontId="18" fillId="3" borderId="17" xfId="0" applyNumberFormat="1" applyFont="1" applyFill="1" applyBorder="1" applyAlignment="1">
      <alignment horizontal="right" vertical="center" wrapText="1"/>
    </xf>
    <xf numFmtId="4" fontId="18" fillId="3" borderId="17" xfId="0" applyNumberFormat="1" applyFont="1" applyFill="1" applyBorder="1" applyAlignment="1">
      <alignment horizontal="right" vertical="center" wrapText="1"/>
    </xf>
    <xf numFmtId="2" fontId="18" fillId="3" borderId="17" xfId="0" applyNumberFormat="1" applyFont="1" applyFill="1" applyBorder="1" applyAlignment="1">
      <alignment horizontal="right" vertical="center" wrapText="1"/>
    </xf>
    <xf numFmtId="3" fontId="17" fillId="0" borderId="17" xfId="0" applyNumberFormat="1" applyFont="1" applyBorder="1" applyAlignment="1">
      <alignment horizontal="right" vertical="top" wrapText="1"/>
    </xf>
    <xf numFmtId="0" fontId="16" fillId="2" borderId="55" xfId="0" applyFont="1" applyFill="1" applyBorder="1" applyAlignment="1">
      <alignment vertical="center" wrapText="1"/>
    </xf>
    <xf numFmtId="3" fontId="18" fillId="2" borderId="56" xfId="0" applyNumberFormat="1" applyFont="1" applyFill="1" applyBorder="1" applyAlignment="1">
      <alignment vertical="center" wrapText="1"/>
    </xf>
    <xf numFmtId="2" fontId="18" fillId="2" borderId="56" xfId="0" applyNumberFormat="1" applyFont="1" applyFill="1" applyBorder="1" applyAlignment="1">
      <alignment horizontal="right" vertical="center" wrapText="1"/>
    </xf>
    <xf numFmtId="1" fontId="11" fillId="0" borderId="2" xfId="0" applyNumberFormat="1" applyFont="1" applyFill="1" applyBorder="1" applyAlignment="1">
      <alignment horizontal="centerContinuous"/>
    </xf>
    <xf numFmtId="1" fontId="12" fillId="0" borderId="3" xfId="0" applyNumberFormat="1" applyFont="1" applyFill="1" applyBorder="1" applyAlignment="1">
      <alignment horizontal="centerContinuous"/>
    </xf>
    <xf numFmtId="1" fontId="12" fillId="0" borderId="4" xfId="0" applyNumberFormat="1" applyFont="1" applyFill="1" applyBorder="1" applyAlignment="1">
      <alignment horizontal="centerContinuous"/>
    </xf>
    <xf numFmtId="165" fontId="12" fillId="0" borderId="32" xfId="3" applyNumberFormat="1" applyFont="1" applyFill="1" applyBorder="1"/>
    <xf numFmtId="165" fontId="12" fillId="0" borderId="36" xfId="3" applyNumberFormat="1" applyFont="1" applyFill="1" applyBorder="1"/>
    <xf numFmtId="165" fontId="12" fillId="0" borderId="14" xfId="3" applyNumberFormat="1" applyFont="1" applyFill="1" applyBorder="1"/>
    <xf numFmtId="164" fontId="12" fillId="0" borderId="0" xfId="3" applyNumberFormat="1" applyFont="1" applyFill="1" applyBorder="1"/>
    <xf numFmtId="165" fontId="12" fillId="0" borderId="11" xfId="3" applyNumberFormat="1" applyFont="1" applyFill="1" applyBorder="1"/>
    <xf numFmtId="165" fontId="12" fillId="0" borderId="12" xfId="3" applyNumberFormat="1" applyFont="1" applyFill="1" applyBorder="1"/>
    <xf numFmtId="165" fontId="12" fillId="0" borderId="16" xfId="3" applyNumberFormat="1" applyFont="1" applyFill="1" applyBorder="1"/>
    <xf numFmtId="165" fontId="12" fillId="0" borderId="17" xfId="3" applyNumberFormat="1" applyFont="1" applyFill="1" applyBorder="1"/>
    <xf numFmtId="165" fontId="12" fillId="0" borderId="26" xfId="3" applyNumberFormat="1" applyFont="1" applyFill="1" applyBorder="1"/>
    <xf numFmtId="165" fontId="12" fillId="0" borderId="31" xfId="3" applyNumberFormat="1" applyFont="1" applyFill="1" applyBorder="1"/>
    <xf numFmtId="0" fontId="11" fillId="0" borderId="15" xfId="0" applyFont="1" applyFill="1" applyBorder="1" applyAlignment="1">
      <alignment horizontal="justify" vertical="justify"/>
    </xf>
    <xf numFmtId="165" fontId="11" fillId="0" borderId="7" xfId="3" applyNumberFormat="1" applyFont="1" applyFill="1" applyBorder="1"/>
    <xf numFmtId="165" fontId="11" fillId="0" borderId="20" xfId="3" applyNumberFormat="1" applyFont="1" applyFill="1" applyBorder="1"/>
    <xf numFmtId="165" fontId="11" fillId="0" borderId="18" xfId="3" applyNumberFormat="1" applyFont="1" applyFill="1" applyBorder="1"/>
    <xf numFmtId="164" fontId="11" fillId="0" borderId="19" xfId="3" applyNumberFormat="1" applyFont="1" applyFill="1" applyBorder="1"/>
    <xf numFmtId="165" fontId="11" fillId="0" borderId="8" xfId="3" applyNumberFormat="1" applyFont="1" applyFill="1" applyBorder="1"/>
    <xf numFmtId="164" fontId="11" fillId="0" borderId="10" xfId="3" applyNumberFormat="1" applyFont="1" applyFill="1" applyBorder="1"/>
    <xf numFmtId="165" fontId="11" fillId="0" borderId="9" xfId="3" applyNumberFormat="1" applyFont="1" applyFill="1" applyBorder="1"/>
    <xf numFmtId="165" fontId="12" fillId="0" borderId="11" xfId="3" applyNumberFormat="1" applyFont="1" applyFill="1" applyBorder="1" applyAlignment="1">
      <alignment horizontal="right"/>
    </xf>
    <xf numFmtId="165" fontId="12" fillId="0" borderId="36" xfId="3" applyNumberFormat="1" applyFont="1" applyFill="1" applyBorder="1" applyAlignment="1">
      <alignment horizontal="right"/>
    </xf>
    <xf numFmtId="165" fontId="12" fillId="0" borderId="14" xfId="3" applyNumberFormat="1" applyFont="1" applyFill="1" applyBorder="1" applyAlignment="1">
      <alignment horizontal="right"/>
    </xf>
    <xf numFmtId="165" fontId="11" fillId="0" borderId="20" xfId="3" applyNumberFormat="1" applyFont="1" applyFill="1" applyBorder="1" applyAlignment="1">
      <alignment horizontal="left"/>
    </xf>
    <xf numFmtId="165" fontId="11" fillId="0" borderId="22" xfId="3" applyNumberFormat="1" applyFont="1" applyFill="1" applyBorder="1"/>
    <xf numFmtId="165" fontId="11" fillId="0" borderId="41" xfId="3" applyNumberFormat="1" applyFont="1" applyFill="1" applyBorder="1"/>
    <xf numFmtId="165" fontId="11" fillId="0" borderId="24" xfId="3" applyNumberFormat="1" applyFont="1" applyFill="1" applyBorder="1"/>
    <xf numFmtId="164" fontId="11" fillId="0" borderId="25" xfId="3" applyNumberFormat="1" applyFont="1" applyFill="1" applyBorder="1"/>
    <xf numFmtId="165" fontId="11" fillId="0" borderId="23" xfId="3" applyNumberFormat="1" applyFont="1" applyFill="1" applyBorder="1"/>
    <xf numFmtId="164" fontId="12" fillId="0" borderId="15" xfId="3" applyNumberFormat="1" applyFont="1" applyFill="1" applyBorder="1"/>
    <xf numFmtId="0" fontId="13" fillId="0" borderId="6" xfId="0" applyFont="1" applyFill="1" applyBorder="1"/>
    <xf numFmtId="165" fontId="11" fillId="0" borderId="28" xfId="3" applyNumberFormat="1" applyFont="1" applyFill="1" applyBorder="1"/>
    <xf numFmtId="165" fontId="11" fillId="0" borderId="38" xfId="3" applyNumberFormat="1" applyFont="1" applyFill="1" applyBorder="1"/>
    <xf numFmtId="165" fontId="11" fillId="0" borderId="29" xfId="3" applyNumberFormat="1" applyFont="1" applyFill="1" applyBorder="1"/>
    <xf numFmtId="164" fontId="11" fillId="0" borderId="6" xfId="3" applyNumberFormat="1" applyFont="1" applyFill="1" applyBorder="1"/>
    <xf numFmtId="165" fontId="12" fillId="0" borderId="22" xfId="3" applyNumberFormat="1" applyFont="1" applyFill="1" applyBorder="1"/>
    <xf numFmtId="165" fontId="8" fillId="0" borderId="0" xfId="3" applyNumberFormat="1" applyFont="1" applyFill="1" applyBorder="1"/>
    <xf numFmtId="165" fontId="8" fillId="0" borderId="0" xfId="3" applyNumberFormat="1" applyFont="1" applyBorder="1"/>
    <xf numFmtId="165" fontId="12" fillId="0" borderId="36" xfId="4" applyNumberFormat="1" applyFont="1" applyFill="1" applyBorder="1"/>
    <xf numFmtId="165" fontId="12" fillId="0" borderId="14" xfId="4" applyNumberFormat="1" applyFont="1" applyFill="1" applyBorder="1"/>
    <xf numFmtId="164" fontId="12" fillId="0" borderId="1" xfId="4" applyNumberFormat="1" applyFont="1" applyFill="1" applyBorder="1"/>
    <xf numFmtId="164" fontId="12" fillId="0" borderId="0" xfId="4" applyNumberFormat="1" applyFont="1" applyFill="1" applyBorder="1"/>
    <xf numFmtId="165" fontId="12" fillId="0" borderId="32" xfId="4" applyNumberFormat="1" applyFont="1" applyFill="1" applyBorder="1"/>
    <xf numFmtId="165" fontId="12" fillId="0" borderId="33" xfId="4" applyNumberFormat="1" applyFont="1" applyFill="1" applyBorder="1"/>
    <xf numFmtId="165" fontId="12" fillId="0" borderId="34" xfId="4" applyNumberFormat="1" applyFont="1" applyFill="1" applyBorder="1"/>
    <xf numFmtId="164" fontId="12" fillId="0" borderId="15" xfId="4" applyNumberFormat="1" applyFont="1" applyFill="1" applyBorder="1"/>
    <xf numFmtId="165" fontId="12" fillId="0" borderId="26" xfId="4" applyNumberFormat="1" applyFont="1" applyFill="1" applyBorder="1"/>
    <xf numFmtId="165" fontId="12" fillId="0" borderId="11" xfId="4" applyNumberFormat="1" applyFont="1" applyFill="1" applyBorder="1"/>
    <xf numFmtId="165" fontId="12" fillId="0" borderId="12" xfId="4" applyNumberFormat="1" applyFont="1" applyFill="1" applyBorder="1"/>
    <xf numFmtId="165" fontId="11" fillId="0" borderId="20" xfId="4" applyNumberFormat="1" applyFont="1" applyFill="1" applyBorder="1"/>
    <xf numFmtId="165" fontId="11" fillId="0" borderId="8" xfId="4" applyNumberFormat="1" applyFont="1" applyFill="1" applyBorder="1"/>
    <xf numFmtId="165" fontId="11" fillId="0" borderId="18" xfId="4" applyNumberFormat="1" applyFont="1" applyFill="1" applyBorder="1"/>
    <xf numFmtId="164" fontId="11" fillId="0" borderId="0" xfId="4" applyNumberFormat="1" applyFont="1" applyFill="1" applyBorder="1"/>
    <xf numFmtId="165" fontId="11" fillId="0" borderId="7" xfId="4" applyNumberFormat="1" applyFont="1" applyFill="1" applyBorder="1"/>
    <xf numFmtId="165" fontId="11" fillId="0" borderId="9" xfId="4" applyNumberFormat="1" applyFont="1" applyFill="1" applyBorder="1"/>
    <xf numFmtId="165" fontId="11" fillId="0" borderId="35" xfId="4" applyNumberFormat="1" applyFont="1" applyFill="1" applyBorder="1"/>
    <xf numFmtId="165" fontId="12" fillId="0" borderId="57" xfId="4" applyNumberFormat="1" applyFont="1" applyFill="1" applyBorder="1"/>
    <xf numFmtId="164" fontId="11" fillId="0" borderId="37" xfId="4" applyNumberFormat="1" applyFont="1" applyFill="1" applyBorder="1"/>
    <xf numFmtId="164" fontId="11" fillId="0" borderId="6" xfId="4" applyNumberFormat="1" applyFont="1" applyFill="1" applyBorder="1"/>
    <xf numFmtId="164" fontId="11" fillId="0" borderId="10" xfId="4" applyNumberFormat="1" applyFont="1" applyFill="1" applyBorder="1"/>
    <xf numFmtId="165" fontId="11" fillId="0" borderId="22" xfId="4" applyNumberFormat="1" applyFont="1" applyFill="1" applyBorder="1"/>
    <xf numFmtId="165" fontId="11" fillId="0" borderId="41" xfId="4" applyNumberFormat="1" applyFont="1" applyFill="1" applyBorder="1"/>
    <xf numFmtId="165" fontId="11" fillId="0" borderId="24" xfId="4" applyNumberFormat="1" applyFont="1" applyFill="1" applyBorder="1"/>
    <xf numFmtId="164" fontId="11" fillId="0" borderId="58" xfId="4" applyNumberFormat="1" applyFont="1" applyFill="1" applyBorder="1"/>
    <xf numFmtId="164" fontId="11" fillId="0" borderId="59" xfId="4" applyNumberFormat="1" applyFont="1" applyFill="1" applyBorder="1"/>
    <xf numFmtId="165" fontId="11" fillId="0" borderId="39" xfId="4" applyNumberFormat="1" applyFont="1" applyFill="1" applyBorder="1"/>
    <xf numFmtId="165" fontId="11" fillId="0" borderId="40" xfId="4" applyNumberFormat="1" applyFont="1" applyFill="1" applyBorder="1"/>
    <xf numFmtId="165" fontId="11" fillId="0" borderId="19" xfId="4" applyNumberFormat="1" applyFont="1" applyFill="1" applyBorder="1"/>
    <xf numFmtId="165" fontId="11" fillId="0" borderId="36" xfId="4" applyNumberFormat="1" applyFont="1" applyFill="1" applyBorder="1"/>
    <xf numFmtId="165" fontId="11" fillId="0" borderId="23" xfId="4" applyNumberFormat="1" applyFont="1" applyFill="1" applyBorder="1"/>
    <xf numFmtId="165" fontId="12" fillId="0" borderId="43" xfId="4" applyNumberFormat="1" applyFont="1" applyFill="1" applyBorder="1"/>
    <xf numFmtId="164" fontId="12" fillId="0" borderId="34" xfId="4" applyNumberFormat="1" applyFont="1" applyFill="1" applyBorder="1"/>
    <xf numFmtId="164" fontId="12" fillId="0" borderId="59" xfId="4" applyNumberFormat="1" applyFont="1" applyFill="1" applyBorder="1"/>
    <xf numFmtId="165" fontId="12" fillId="0" borderId="60" xfId="4" applyNumberFormat="1" applyFont="1" applyFill="1" applyBorder="1"/>
    <xf numFmtId="164" fontId="12" fillId="0" borderId="57" xfId="4" applyNumberFormat="1" applyFont="1" applyFill="1" applyBorder="1"/>
    <xf numFmtId="164" fontId="11" fillId="0" borderId="19" xfId="4" applyNumberFormat="1" applyFont="1" applyFill="1" applyBorder="1"/>
    <xf numFmtId="165" fontId="12" fillId="0" borderId="61" xfId="4" applyNumberFormat="1" applyFont="1" applyFill="1" applyBorder="1"/>
    <xf numFmtId="164" fontId="11" fillId="0" borderId="15" xfId="4" applyNumberFormat="1" applyFont="1" applyFill="1" applyBorder="1"/>
    <xf numFmtId="165" fontId="12" fillId="0" borderId="21" xfId="0" applyNumberFormat="1" applyFont="1" applyFill="1" applyBorder="1"/>
    <xf numFmtId="165" fontId="11" fillId="0" borderId="28" xfId="4" applyNumberFormat="1" applyFont="1" applyFill="1" applyBorder="1"/>
    <xf numFmtId="165" fontId="11" fillId="0" borderId="29" xfId="4" applyNumberFormat="1" applyFont="1" applyFill="1" applyBorder="1"/>
    <xf numFmtId="165" fontId="8" fillId="0" borderId="0" xfId="4" applyNumberFormat="1" applyFont="1" applyFill="1" applyBorder="1"/>
    <xf numFmtId="165" fontId="8" fillId="0" borderId="0" xfId="4" applyNumberFormat="1" applyFont="1" applyBorder="1"/>
    <xf numFmtId="0" fontId="11" fillId="0" borderId="2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67" fontId="12" fillId="0" borderId="26" xfId="0" applyNumberFormat="1" applyFont="1" applyFill="1" applyBorder="1"/>
    <xf numFmtId="166" fontId="12" fillId="0" borderId="31" xfId="0" applyNumberFormat="1" applyFont="1" applyFill="1" applyBorder="1"/>
    <xf numFmtId="165" fontId="12" fillId="0" borderId="26" xfId="0" applyNumberFormat="1" applyFont="1" applyFill="1" applyBorder="1"/>
    <xf numFmtId="165" fontId="12" fillId="0" borderId="31" xfId="0" applyNumberFormat="1" applyFont="1" applyFill="1" applyBorder="1"/>
    <xf numFmtId="0" fontId="1" fillId="0" borderId="0" xfId="0" applyFont="1" applyBorder="1"/>
    <xf numFmtId="167" fontId="12" fillId="0" borderId="9" xfId="0" applyNumberFormat="1" applyFont="1" applyFill="1" applyBorder="1"/>
    <xf numFmtId="165" fontId="12" fillId="0" borderId="20" xfId="0" applyNumberFormat="1" applyFont="1" applyFill="1" applyBorder="1"/>
    <xf numFmtId="165" fontId="12" fillId="0" borderId="9" xfId="0" applyNumberFormat="1" applyFont="1" applyFill="1" applyBorder="1"/>
    <xf numFmtId="0" fontId="6" fillId="0" borderId="21" xfId="2" applyFont="1" applyFill="1" applyBorder="1" applyAlignment="1">
      <alignment horizontal="left"/>
    </xf>
    <xf numFmtId="165" fontId="6" fillId="0" borderId="41" xfId="0" applyNumberFormat="1" applyFont="1" applyBorder="1"/>
    <xf numFmtId="165" fontId="6" fillId="0" borderId="23" xfId="0" applyNumberFormat="1" applyFont="1" applyBorder="1"/>
    <xf numFmtId="165" fontId="0" fillId="0" borderId="24" xfId="0" applyNumberFormat="1" applyBorder="1"/>
    <xf numFmtId="165" fontId="6" fillId="0" borderId="24" xfId="0" applyNumberFormat="1" applyFont="1" applyBorder="1"/>
    <xf numFmtId="0" fontId="12" fillId="0" borderId="0" xfId="0" applyFont="1" applyBorder="1"/>
    <xf numFmtId="165" fontId="4" fillId="4" borderId="45" xfId="1" applyNumberFormat="1" applyFont="1" applyFill="1" applyBorder="1" applyAlignment="1">
      <alignment horizontal="left"/>
    </xf>
    <xf numFmtId="167" fontId="12" fillId="4" borderId="26" xfId="0" applyNumberFormat="1" applyFont="1" applyFill="1" applyBorder="1"/>
    <xf numFmtId="165" fontId="12" fillId="4" borderId="26" xfId="0" applyNumberFormat="1" applyFont="1" applyFill="1" applyBorder="1"/>
    <xf numFmtId="165" fontId="4" fillId="4" borderId="31" xfId="1" applyNumberFormat="1" applyFont="1" applyFill="1" applyBorder="1" applyAlignment="1">
      <alignment horizontal="right"/>
    </xf>
    <xf numFmtId="165" fontId="4" fillId="4" borderId="17" xfId="1" applyNumberFormat="1" applyFont="1" applyFill="1" applyBorder="1" applyAlignment="1">
      <alignment horizontal="right"/>
    </xf>
    <xf numFmtId="166" fontId="12" fillId="4" borderId="31" xfId="0" applyNumberFormat="1" applyFont="1" applyFill="1" applyBorder="1"/>
    <xf numFmtId="165" fontId="4" fillId="6" borderId="45" xfId="1" applyNumberFormat="1" applyFont="1" applyFill="1" applyBorder="1" applyAlignment="1">
      <alignment horizontal="left"/>
    </xf>
    <xf numFmtId="166" fontId="4" fillId="6" borderId="31" xfId="0" applyNumberFormat="1" applyFont="1" applyFill="1" applyBorder="1"/>
    <xf numFmtId="166" fontId="4" fillId="6" borderId="17" xfId="0" applyNumberFormat="1" applyFont="1" applyFill="1" applyBorder="1"/>
    <xf numFmtId="167" fontId="12" fillId="6" borderId="26" xfId="0" applyNumberFormat="1" applyFont="1" applyFill="1" applyBorder="1"/>
    <xf numFmtId="165" fontId="12" fillId="6" borderId="31" xfId="0" applyNumberFormat="1" applyFont="1" applyFill="1" applyBorder="1"/>
    <xf numFmtId="165" fontId="12" fillId="6" borderId="26" xfId="0" applyNumberFormat="1" applyFont="1" applyFill="1" applyBorder="1"/>
    <xf numFmtId="165" fontId="4" fillId="6" borderId="31" xfId="1" applyNumberFormat="1" applyFont="1" applyFill="1" applyBorder="1" applyAlignment="1">
      <alignment horizontal="right"/>
    </xf>
    <xf numFmtId="165" fontId="4" fillId="6" borderId="17" xfId="1" applyNumberFormat="1" applyFont="1" applyFill="1" applyBorder="1" applyAlignment="1">
      <alignment horizontal="right"/>
    </xf>
    <xf numFmtId="166" fontId="12" fillId="6" borderId="31" xfId="0" applyNumberFormat="1" applyFont="1" applyFill="1" applyBorder="1"/>
    <xf numFmtId="166" fontId="4" fillId="6" borderId="45" xfId="0" applyNumberFormat="1" applyFont="1" applyFill="1" applyBorder="1" applyAlignment="1">
      <alignment horizontal="left"/>
    </xf>
    <xf numFmtId="165" fontId="3" fillId="5" borderId="42" xfId="1" applyNumberFormat="1" applyFont="1" applyFill="1" applyBorder="1" applyAlignment="1">
      <alignment horizontal="left"/>
    </xf>
    <xf numFmtId="165" fontId="3" fillId="5" borderId="36" xfId="1" applyNumberFormat="1" applyFont="1" applyFill="1" applyBorder="1" applyAlignment="1">
      <alignment horizontal="right"/>
    </xf>
    <xf numFmtId="165" fontId="3" fillId="5" borderId="12" xfId="1" applyNumberFormat="1" applyFont="1" applyFill="1" applyBorder="1" applyAlignment="1">
      <alignment horizontal="right"/>
    </xf>
    <xf numFmtId="167" fontId="11" fillId="5" borderId="14" xfId="0" applyNumberFormat="1" applyFont="1" applyFill="1" applyBorder="1"/>
    <xf numFmtId="165" fontId="11" fillId="5" borderId="36" xfId="0" applyNumberFormat="1" applyFont="1" applyFill="1" applyBorder="1"/>
    <xf numFmtId="165" fontId="11" fillId="5" borderId="14" xfId="0" applyNumberFormat="1" applyFont="1" applyFill="1" applyBorder="1"/>
    <xf numFmtId="165" fontId="3" fillId="5" borderId="45" xfId="1" applyNumberFormat="1" applyFont="1" applyFill="1" applyBorder="1" applyAlignment="1">
      <alignment horizontal="left"/>
    </xf>
    <xf numFmtId="166" fontId="3" fillId="5" borderId="31" xfId="0" applyNumberFormat="1" applyFont="1" applyFill="1" applyBorder="1"/>
    <xf numFmtId="166" fontId="3" fillId="5" borderId="17" xfId="0" applyNumberFormat="1" applyFont="1" applyFill="1" applyBorder="1"/>
    <xf numFmtId="167" fontId="11" fillId="5" borderId="26" xfId="0" applyNumberFormat="1" applyFont="1" applyFill="1" applyBorder="1"/>
    <xf numFmtId="165" fontId="11" fillId="5" borderId="31" xfId="0" applyNumberFormat="1" applyFont="1" applyFill="1" applyBorder="1"/>
    <xf numFmtId="165" fontId="11" fillId="5" borderId="26" xfId="0" applyNumberFormat="1" applyFont="1" applyFill="1" applyBorder="1"/>
    <xf numFmtId="165" fontId="3" fillId="5" borderId="31" xfId="1" applyNumberFormat="1" applyFont="1" applyFill="1" applyBorder="1" applyAlignment="1">
      <alignment horizontal="right"/>
    </xf>
    <xf numFmtId="165" fontId="3" fillId="5" borderId="17" xfId="1" applyNumberFormat="1" applyFont="1" applyFill="1" applyBorder="1" applyAlignment="1">
      <alignment horizontal="right"/>
    </xf>
    <xf numFmtId="166" fontId="11" fillId="5" borderId="31" xfId="0" applyNumberFormat="1" applyFont="1" applyFill="1" applyBorder="1"/>
    <xf numFmtId="0" fontId="1" fillId="0" borderId="0" xfId="2"/>
    <xf numFmtId="165" fontId="16" fillId="0" borderId="47" xfId="2" quotePrefix="1" applyNumberFormat="1" applyFont="1" applyBorder="1" applyAlignment="1">
      <alignment horizontal="center"/>
    </xf>
    <xf numFmtId="164" fontId="1" fillId="0" borderId="48" xfId="2" applyNumberFormat="1" applyBorder="1"/>
    <xf numFmtId="165" fontId="16" fillId="0" borderId="47" xfId="2" quotePrefix="1" applyNumberFormat="1" applyFont="1" applyBorder="1" applyAlignment="1">
      <alignment horizontal="center" vertical="center"/>
    </xf>
    <xf numFmtId="165" fontId="1" fillId="0" borderId="0" xfId="2" applyNumberFormat="1"/>
    <xf numFmtId="4" fontId="1" fillId="0" borderId="0" xfId="2" applyNumberFormat="1"/>
    <xf numFmtId="0" fontId="16" fillId="2" borderId="49" xfId="2" applyFont="1" applyFill="1" applyBorder="1" applyAlignment="1">
      <alignment horizontal="center" vertical="center" wrapText="1"/>
    </xf>
    <xf numFmtId="165" fontId="16" fillId="2" borderId="50" xfId="2" applyNumberFormat="1" applyFont="1" applyFill="1" applyBorder="1" applyAlignment="1">
      <alignment horizontal="center" vertical="center" wrapText="1"/>
    </xf>
    <xf numFmtId="164" fontId="16" fillId="2" borderId="51" xfId="2" applyNumberFormat="1" applyFont="1" applyFill="1" applyBorder="1" applyAlignment="1">
      <alignment horizontal="center" vertical="center" wrapText="1"/>
    </xf>
    <xf numFmtId="164" fontId="16" fillId="2" borderId="50" xfId="2" applyNumberFormat="1" applyFont="1" applyFill="1" applyBorder="1" applyAlignment="1">
      <alignment horizontal="center" vertical="center" wrapText="1"/>
    </xf>
    <xf numFmtId="4" fontId="16" fillId="2" borderId="51" xfId="2" applyNumberFormat="1" applyFont="1" applyFill="1" applyBorder="1" applyAlignment="1">
      <alignment horizontal="center" vertical="center" wrapText="1"/>
    </xf>
    <xf numFmtId="0" fontId="10" fillId="0" borderId="53" xfId="2" applyFont="1" applyBorder="1" applyAlignment="1">
      <alignment vertical="top" wrapText="1"/>
    </xf>
    <xf numFmtId="165" fontId="17" fillId="0" borderId="12" xfId="2" applyNumberFormat="1" applyFont="1" applyBorder="1" applyAlignment="1">
      <alignment horizontal="right" vertical="top" wrapText="1"/>
    </xf>
    <xf numFmtId="164" fontId="17" fillId="0" borderId="17" xfId="2" applyNumberFormat="1" applyFont="1" applyBorder="1" applyAlignment="1">
      <alignment horizontal="right" vertical="top" wrapText="1"/>
    </xf>
    <xf numFmtId="164" fontId="17" fillId="0" borderId="12" xfId="2" applyNumberFormat="1" applyFont="1" applyBorder="1" applyAlignment="1">
      <alignment horizontal="right" vertical="top" wrapText="1"/>
    </xf>
    <xf numFmtId="4" fontId="17" fillId="0" borderId="12" xfId="2" applyNumberFormat="1" applyFont="1" applyBorder="1" applyAlignment="1">
      <alignment horizontal="right" vertical="top" wrapText="1"/>
    </xf>
    <xf numFmtId="0" fontId="10" fillId="0" borderId="54" xfId="2" applyFont="1" applyBorder="1" applyAlignment="1">
      <alignment vertical="top" wrapText="1"/>
    </xf>
    <xf numFmtId="4" fontId="17" fillId="0" borderId="17" xfId="2" applyNumberFormat="1" applyFont="1" applyBorder="1" applyAlignment="1">
      <alignment horizontal="right" vertical="top" wrapText="1"/>
    </xf>
    <xf numFmtId="0" fontId="10" fillId="7" borderId="54" xfId="2" applyFont="1" applyFill="1" applyBorder="1" applyAlignment="1">
      <alignment vertical="top" wrapText="1"/>
    </xf>
    <xf numFmtId="165" fontId="17" fillId="7" borderId="12" xfId="2" applyNumberFormat="1" applyFont="1" applyFill="1" applyBorder="1" applyAlignment="1">
      <alignment horizontal="right" vertical="top" wrapText="1"/>
    </xf>
    <xf numFmtId="164" fontId="17" fillId="7" borderId="17" xfId="2" applyNumberFormat="1" applyFont="1" applyFill="1" applyBorder="1" applyAlignment="1">
      <alignment horizontal="right" vertical="top" wrapText="1"/>
    </xf>
    <xf numFmtId="164" fontId="17" fillId="7" borderId="12" xfId="2" applyNumberFormat="1" applyFont="1" applyFill="1" applyBorder="1" applyAlignment="1">
      <alignment horizontal="right" vertical="top" wrapText="1"/>
    </xf>
    <xf numFmtId="0" fontId="16" fillId="3" borderId="54" xfId="0" applyFont="1" applyFill="1" applyBorder="1" applyAlignment="1">
      <alignment vertical="top" wrapText="1"/>
    </xf>
    <xf numFmtId="165" fontId="18" fillId="3" borderId="17" xfId="2" applyNumberFormat="1" applyFont="1" applyFill="1" applyBorder="1" applyAlignment="1">
      <alignment horizontal="right" vertical="center" wrapText="1"/>
    </xf>
    <xf numFmtId="164" fontId="18" fillId="3" borderId="17" xfId="2" applyNumberFormat="1" applyFont="1" applyFill="1" applyBorder="1" applyAlignment="1">
      <alignment horizontal="right" vertical="center" wrapText="1"/>
    </xf>
    <xf numFmtId="4" fontId="18" fillId="3" borderId="17" xfId="2" applyNumberFormat="1" applyFont="1" applyFill="1" applyBorder="1" applyAlignment="1">
      <alignment horizontal="right" vertical="center" wrapText="1"/>
    </xf>
    <xf numFmtId="165" fontId="17" fillId="0" borderId="17" xfId="2" applyNumberFormat="1" applyFont="1" applyBorder="1" applyAlignment="1">
      <alignment horizontal="right" vertical="top" wrapText="1"/>
    </xf>
    <xf numFmtId="0" fontId="16" fillId="2" borderId="55" xfId="2" applyFont="1" applyFill="1" applyBorder="1" applyAlignment="1">
      <alignment vertical="center" wrapText="1"/>
    </xf>
    <xf numFmtId="165" fontId="18" fillId="2" borderId="56" xfId="2" applyNumberFormat="1" applyFont="1" applyFill="1" applyBorder="1" applyAlignment="1">
      <alignment vertical="center" wrapText="1"/>
    </xf>
    <xf numFmtId="164" fontId="18" fillId="2" borderId="56" xfId="2" applyNumberFormat="1" applyFont="1" applyFill="1" applyBorder="1" applyAlignment="1">
      <alignment vertical="center" wrapText="1"/>
    </xf>
    <xf numFmtId="4" fontId="18" fillId="2" borderId="56" xfId="2" applyNumberFormat="1" applyFont="1" applyFill="1" applyBorder="1" applyAlignment="1">
      <alignment horizontal="right" vertical="center" wrapText="1"/>
    </xf>
    <xf numFmtId="164" fontId="1" fillId="0" borderId="0" xfId="2" applyNumberFormat="1"/>
    <xf numFmtId="165" fontId="16" fillId="2" borderId="52" xfId="2" applyNumberFormat="1" applyFont="1" applyFill="1" applyBorder="1" applyAlignment="1">
      <alignment horizontal="center" vertical="center" wrapText="1"/>
    </xf>
    <xf numFmtId="167" fontId="4" fillId="6" borderId="26" xfId="0" applyNumberFormat="1" applyFont="1" applyFill="1" applyBorder="1"/>
    <xf numFmtId="165" fontId="4" fillId="6" borderId="26" xfId="0" applyNumberFormat="1" applyFont="1" applyFill="1" applyBorder="1"/>
    <xf numFmtId="165" fontId="2" fillId="5" borderId="42" xfId="1" applyNumberFormat="1" applyFont="1" applyFill="1" applyBorder="1" applyAlignment="1">
      <alignment horizontal="left"/>
    </xf>
    <xf numFmtId="165" fontId="2" fillId="5" borderId="36" xfId="1" applyNumberFormat="1" applyFont="1" applyFill="1" applyBorder="1" applyAlignment="1">
      <alignment horizontal="right"/>
    </xf>
    <xf numFmtId="165" fontId="2" fillId="5" borderId="12" xfId="1" applyNumberFormat="1" applyFont="1" applyFill="1" applyBorder="1" applyAlignment="1">
      <alignment horizontal="right"/>
    </xf>
    <xf numFmtId="167" fontId="2" fillId="5" borderId="14" xfId="0" applyNumberFormat="1" applyFont="1" applyFill="1" applyBorder="1"/>
    <xf numFmtId="166" fontId="2" fillId="5" borderId="36" xfId="0" applyNumberFormat="1" applyFont="1" applyFill="1" applyBorder="1"/>
    <xf numFmtId="165" fontId="2" fillId="5" borderId="13" xfId="0" applyNumberFormat="1" applyFont="1" applyFill="1" applyBorder="1"/>
    <xf numFmtId="165" fontId="2" fillId="5" borderId="45" xfId="1" applyNumberFormat="1" applyFont="1" applyFill="1" applyBorder="1" applyAlignment="1">
      <alignment horizontal="left"/>
    </xf>
    <xf numFmtId="165" fontId="2" fillId="5" borderId="31" xfId="1" applyNumberFormat="1" applyFont="1" applyFill="1" applyBorder="1" applyAlignment="1">
      <alignment horizontal="right"/>
    </xf>
    <xf numFmtId="165" fontId="2" fillId="5" borderId="17" xfId="1" applyNumberFormat="1" applyFont="1" applyFill="1" applyBorder="1" applyAlignment="1">
      <alignment horizontal="right"/>
    </xf>
    <xf numFmtId="167" fontId="2" fillId="5" borderId="26" xfId="0" applyNumberFormat="1" applyFont="1" applyFill="1" applyBorder="1"/>
    <xf numFmtId="166" fontId="2" fillId="5" borderId="31" xfId="0" applyNumberFormat="1" applyFont="1" applyFill="1" applyBorder="1"/>
    <xf numFmtId="165" fontId="2" fillId="5" borderId="26" xfId="0" applyNumberFormat="1" applyFont="1" applyFill="1" applyBorder="1"/>
    <xf numFmtId="166" fontId="2" fillId="5" borderId="17" xfId="0" applyNumberFormat="1" applyFont="1" applyFill="1" applyBorder="1"/>
    <xf numFmtId="165" fontId="4" fillId="6" borderId="31" xfId="0" applyNumberFormat="1" applyFont="1" applyFill="1" applyBorder="1"/>
    <xf numFmtId="166" fontId="4" fillId="0" borderId="8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/>
    </xf>
  </cellXfs>
  <cellStyles count="5">
    <cellStyle name="Comma" xfId="1" builtinId="3"/>
    <cellStyle name="Comma_kumulativ 10 mj nocenja" xfId="4"/>
    <cellStyle name="Comma_mjesecni Rep 2005 - 10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a\Desktop\2014_12%20-%20PROSINAC%202014\STAT%20-%20Kvarner%20-%20PROSINAC%202014_ispunjeno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a\Desktop\2014_12%20-%20PROSINAC%202014\STAT%20-%20Kvarner%20-%20PROSINAC%20kumulativ-dolasci-nocenja_ispunje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a\Desktop\2014_12%20-%20PROSINAC%202014\STAT%20-%20Kvarner%20-%20PROSINAC%20kumulativ-zemlje_ispunjen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a\Desktop\2014_12%20-%20PROSINAC%202014\STAT%20-%20Kvarner%20-%20PROSINAC%20kumulativ-kapaciteti_ispunj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asci K"/>
      <sheetName val="dolasci NK"/>
      <sheetName val="DOLASCI"/>
      <sheetName val="nocenja K"/>
      <sheetName val="nocenja NK"/>
      <sheetName val="NOCENJA"/>
      <sheetName val="zemlje K"/>
      <sheetName val="zemlje NK"/>
      <sheetName val="ZEMLJE"/>
      <sheetName val="kapaciteti M 2014"/>
      <sheetName val="kapaciteti M 2013"/>
      <sheetName val="smještaj 2014.2013"/>
      <sheetName val="podaci1"/>
      <sheetName val="podaci2"/>
      <sheetName val="podaci3"/>
      <sheetName val="podaci1NK"/>
      <sheetName val="podaci2NK"/>
      <sheetName val="podaci3NK"/>
      <sheetName val="login"/>
    </sheetNames>
    <sheetDataSet>
      <sheetData sheetId="0">
        <row r="49">
          <cell r="B49">
            <v>10756</v>
          </cell>
          <cell r="F49">
            <v>10405</v>
          </cell>
        </row>
      </sheetData>
      <sheetData sheetId="1"/>
      <sheetData sheetId="2"/>
      <sheetData sheetId="3">
        <row r="49">
          <cell r="B49">
            <v>27029</v>
          </cell>
          <cell r="F49">
            <v>25515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B4">
            <v>26396</v>
          </cell>
          <cell r="C4">
            <v>87.372149217172563</v>
          </cell>
        </row>
        <row r="5">
          <cell r="B5">
            <v>3038</v>
          </cell>
          <cell r="C5">
            <v>10.055939889444241</v>
          </cell>
        </row>
        <row r="6">
          <cell r="B6">
            <v>172</v>
          </cell>
          <cell r="C6">
            <v>0.5693290523319321</v>
          </cell>
        </row>
        <row r="7">
          <cell r="B7">
            <v>236</v>
          </cell>
          <cell r="C7">
            <v>0.78117242064148817</v>
          </cell>
        </row>
        <row r="8">
          <cell r="B8">
            <v>369</v>
          </cell>
          <cell r="C8">
            <v>1.2214094204097845</v>
          </cell>
        </row>
        <row r="10">
          <cell r="B10">
            <v>93</v>
          </cell>
          <cell r="C10">
            <v>41.891891891891895</v>
          </cell>
        </row>
        <row r="11">
          <cell r="B11">
            <v>10</v>
          </cell>
          <cell r="C11">
            <v>4.5045045045045047</v>
          </cell>
        </row>
        <row r="12">
          <cell r="B12">
            <v>119</v>
          </cell>
          <cell r="C12">
            <v>53.603603603603602</v>
          </cell>
        </row>
        <row r="20">
          <cell r="B20">
            <v>62705</v>
          </cell>
          <cell r="C20">
            <v>78.183835814568212</v>
          </cell>
        </row>
        <row r="21">
          <cell r="B21">
            <v>13418</v>
          </cell>
          <cell r="C21">
            <v>16.73025610333907</v>
          </cell>
        </row>
        <row r="22">
          <cell r="B22">
            <v>867</v>
          </cell>
          <cell r="C22">
            <v>1.0810204234308372</v>
          </cell>
        </row>
        <row r="23">
          <cell r="B23">
            <v>1849</v>
          </cell>
          <cell r="C23">
            <v>2.3054287922994439</v>
          </cell>
        </row>
        <row r="24">
          <cell r="B24">
            <v>1363</v>
          </cell>
          <cell r="C24">
            <v>1.6994588663624348</v>
          </cell>
        </row>
        <row r="25">
          <cell r="B25">
            <v>80202</v>
          </cell>
          <cell r="C25">
            <v>100</v>
          </cell>
        </row>
        <row r="26">
          <cell r="B26">
            <v>1123</v>
          </cell>
          <cell r="C26">
            <v>33.21502514049098</v>
          </cell>
        </row>
        <row r="27">
          <cell r="B27">
            <v>325</v>
          </cell>
          <cell r="C27">
            <v>9.6125406684412891</v>
          </cell>
        </row>
        <row r="28">
          <cell r="B28">
            <v>1933</v>
          </cell>
          <cell r="C28">
            <v>57.172434191067737</v>
          </cell>
        </row>
        <row r="29">
          <cell r="B29">
            <v>3381</v>
          </cell>
          <cell r="C29">
            <v>100</v>
          </cell>
        </row>
        <row r="30">
          <cell r="B30">
            <v>83583</v>
          </cell>
        </row>
      </sheetData>
      <sheetData sheetId="10">
        <row r="4">
          <cell r="B4">
            <v>22029</v>
          </cell>
          <cell r="C4">
            <v>86.493384114020969</v>
          </cell>
        </row>
        <row r="5">
          <cell r="B5">
            <v>2840</v>
          </cell>
          <cell r="C5">
            <v>11.150810789587341</v>
          </cell>
        </row>
        <row r="6">
          <cell r="B6">
            <v>28</v>
          </cell>
          <cell r="C6">
            <v>0.10993757116494562</v>
          </cell>
        </row>
        <row r="7">
          <cell r="B7">
            <v>273</v>
          </cell>
          <cell r="C7">
            <v>1.0718913188582198</v>
          </cell>
        </row>
        <row r="8">
          <cell r="B8">
            <v>299</v>
          </cell>
          <cell r="C8">
            <v>1.1739762063685264</v>
          </cell>
        </row>
        <row r="10">
          <cell r="B10">
            <v>120</v>
          </cell>
          <cell r="C10">
            <v>47.430830039525688</v>
          </cell>
        </row>
        <row r="11">
          <cell r="B11">
            <v>34</v>
          </cell>
          <cell r="C11">
            <v>13.438735177865613</v>
          </cell>
        </row>
        <row r="12">
          <cell r="B12">
            <v>99</v>
          </cell>
          <cell r="C12">
            <v>39.130434782608695</v>
          </cell>
        </row>
        <row r="20">
          <cell r="B20">
            <v>57444</v>
          </cell>
          <cell r="C20">
            <v>80.394105216016115</v>
          </cell>
        </row>
        <row r="21">
          <cell r="B21">
            <v>11622</v>
          </cell>
          <cell r="C21">
            <v>16.265237288847214</v>
          </cell>
        </row>
        <row r="22">
          <cell r="B22">
            <v>97</v>
          </cell>
          <cell r="C22">
            <v>0.13575357227828083</v>
          </cell>
        </row>
        <row r="23">
          <cell r="B23">
            <v>1297</v>
          </cell>
          <cell r="C23">
            <v>1.8151792087106211</v>
          </cell>
        </row>
        <row r="24">
          <cell r="B24">
            <v>993</v>
          </cell>
          <cell r="C24">
            <v>1.3897247141477613</v>
          </cell>
        </row>
        <row r="25">
          <cell r="B25">
            <v>71453</v>
          </cell>
          <cell r="C25">
            <v>99.999999999999986</v>
          </cell>
        </row>
        <row r="26">
          <cell r="B26">
            <v>1120</v>
          </cell>
          <cell r="C26">
            <v>45.362494937221548</v>
          </cell>
        </row>
        <row r="27">
          <cell r="B27">
            <v>228</v>
          </cell>
          <cell r="C27">
            <v>9.2345078979343871</v>
          </cell>
        </row>
        <row r="28">
          <cell r="B28">
            <v>1121</v>
          </cell>
          <cell r="C28">
            <v>45.402997164844066</v>
          </cell>
        </row>
        <row r="29">
          <cell r="B29">
            <v>2469</v>
          </cell>
          <cell r="C29">
            <v>100</v>
          </cell>
        </row>
        <row r="30">
          <cell r="B30">
            <v>73922</v>
          </cell>
        </row>
      </sheetData>
      <sheetData sheetId="11"/>
      <sheetData sheetId="12">
        <row r="2">
          <cell r="C2">
            <v>4889</v>
          </cell>
          <cell r="D2">
            <v>15799</v>
          </cell>
          <cell r="E2">
            <v>4437</v>
          </cell>
          <cell r="F2">
            <v>15525</v>
          </cell>
        </row>
        <row r="3">
          <cell r="C3">
            <v>36</v>
          </cell>
          <cell r="D3">
            <v>106</v>
          </cell>
          <cell r="E3">
            <v>40</v>
          </cell>
          <cell r="F3">
            <v>103</v>
          </cell>
        </row>
        <row r="4">
          <cell r="C4">
            <v>67</v>
          </cell>
          <cell r="D4">
            <v>142</v>
          </cell>
          <cell r="E4">
            <v>30</v>
          </cell>
          <cell r="F4">
            <v>207</v>
          </cell>
        </row>
        <row r="5">
          <cell r="C5">
            <v>358</v>
          </cell>
          <cell r="D5">
            <v>962</v>
          </cell>
          <cell r="E5">
            <v>249</v>
          </cell>
          <cell r="F5">
            <v>799</v>
          </cell>
        </row>
        <row r="6">
          <cell r="C6">
            <v>55</v>
          </cell>
          <cell r="D6">
            <v>107</v>
          </cell>
          <cell r="E6">
            <v>73</v>
          </cell>
          <cell r="F6">
            <v>208</v>
          </cell>
        </row>
        <row r="7">
          <cell r="C7">
            <v>53</v>
          </cell>
          <cell r="D7">
            <v>149</v>
          </cell>
          <cell r="E7">
            <v>54</v>
          </cell>
          <cell r="F7">
            <v>142</v>
          </cell>
        </row>
        <row r="8">
          <cell r="C8">
            <v>7</v>
          </cell>
          <cell r="D8">
            <v>16</v>
          </cell>
          <cell r="E8">
            <v>14</v>
          </cell>
          <cell r="F8">
            <v>43</v>
          </cell>
        </row>
        <row r="9">
          <cell r="C9">
            <v>2</v>
          </cell>
          <cell r="D9">
            <v>2</v>
          </cell>
          <cell r="E9">
            <v>12</v>
          </cell>
          <cell r="F9">
            <v>66</v>
          </cell>
        </row>
        <row r="10">
          <cell r="C10">
            <v>12</v>
          </cell>
          <cell r="D10">
            <v>22</v>
          </cell>
          <cell r="E10">
            <v>31</v>
          </cell>
          <cell r="F10">
            <v>124</v>
          </cell>
        </row>
        <row r="11">
          <cell r="C11">
            <v>317</v>
          </cell>
          <cell r="D11">
            <v>1192</v>
          </cell>
          <cell r="E11">
            <v>267</v>
          </cell>
          <cell r="F11">
            <v>1085</v>
          </cell>
        </row>
        <row r="12">
          <cell r="C12">
            <v>45</v>
          </cell>
          <cell r="D12">
            <v>135</v>
          </cell>
          <cell r="E12">
            <v>34</v>
          </cell>
          <cell r="F12">
            <v>182</v>
          </cell>
        </row>
        <row r="13">
          <cell r="C13">
            <v>3</v>
          </cell>
          <cell r="D13">
            <v>3</v>
          </cell>
          <cell r="E13">
            <v>16</v>
          </cell>
          <cell r="F13">
            <v>105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5</v>
          </cell>
        </row>
        <row r="15">
          <cell r="C15">
            <v>4251</v>
          </cell>
          <cell r="D15">
            <v>9144</v>
          </cell>
          <cell r="E15">
            <v>3085</v>
          </cell>
          <cell r="F15">
            <v>6616</v>
          </cell>
        </row>
        <row r="16">
          <cell r="C16">
            <v>11</v>
          </cell>
          <cell r="D16">
            <v>20</v>
          </cell>
          <cell r="E16">
            <v>11</v>
          </cell>
          <cell r="F16">
            <v>45</v>
          </cell>
        </row>
        <row r="17">
          <cell r="C17">
            <v>363</v>
          </cell>
          <cell r="D17">
            <v>379</v>
          </cell>
          <cell r="E17">
            <v>226</v>
          </cell>
          <cell r="F17">
            <v>236</v>
          </cell>
        </row>
        <row r="18">
          <cell r="C18">
            <v>24</v>
          </cell>
          <cell r="D18">
            <v>69</v>
          </cell>
          <cell r="E18">
            <v>11</v>
          </cell>
          <cell r="F18">
            <v>18</v>
          </cell>
        </row>
        <row r="19">
          <cell r="C19">
            <v>2</v>
          </cell>
          <cell r="D19">
            <v>15</v>
          </cell>
          <cell r="E19">
            <v>5</v>
          </cell>
          <cell r="F19">
            <v>56</v>
          </cell>
        </row>
        <row r="20">
          <cell r="C20">
            <v>1</v>
          </cell>
          <cell r="D20">
            <v>10</v>
          </cell>
          <cell r="E20">
            <v>18</v>
          </cell>
          <cell r="F20">
            <v>111</v>
          </cell>
        </row>
        <row r="21">
          <cell r="C21">
            <v>0</v>
          </cell>
          <cell r="D21">
            <v>0</v>
          </cell>
          <cell r="E21">
            <v>4</v>
          </cell>
          <cell r="F21">
            <v>42</v>
          </cell>
        </row>
        <row r="22">
          <cell r="C22">
            <v>222</v>
          </cell>
          <cell r="D22">
            <v>693</v>
          </cell>
          <cell r="E22">
            <v>219</v>
          </cell>
          <cell r="F22">
            <v>531</v>
          </cell>
        </row>
        <row r="23">
          <cell r="C23">
            <v>23</v>
          </cell>
          <cell r="D23">
            <v>88</v>
          </cell>
          <cell r="E23">
            <v>80</v>
          </cell>
          <cell r="F23">
            <v>194</v>
          </cell>
        </row>
        <row r="24">
          <cell r="C24">
            <v>184</v>
          </cell>
          <cell r="D24">
            <v>932</v>
          </cell>
          <cell r="E24">
            <v>181</v>
          </cell>
          <cell r="F24">
            <v>876</v>
          </cell>
        </row>
        <row r="25">
          <cell r="C25">
            <v>33</v>
          </cell>
          <cell r="D25">
            <v>81</v>
          </cell>
          <cell r="E25">
            <v>18</v>
          </cell>
          <cell r="F25">
            <v>51</v>
          </cell>
        </row>
        <row r="26">
          <cell r="C26">
            <v>3</v>
          </cell>
          <cell r="D26">
            <v>5</v>
          </cell>
          <cell r="E26">
            <v>2</v>
          </cell>
          <cell r="F26">
            <v>5</v>
          </cell>
        </row>
        <row r="27">
          <cell r="C27">
            <v>1651</v>
          </cell>
          <cell r="D27">
            <v>8100</v>
          </cell>
          <cell r="E27">
            <v>1102</v>
          </cell>
          <cell r="F27">
            <v>5711</v>
          </cell>
        </row>
        <row r="28">
          <cell r="C28">
            <v>88</v>
          </cell>
          <cell r="D28">
            <v>364</v>
          </cell>
          <cell r="E28">
            <v>33</v>
          </cell>
          <cell r="F28">
            <v>115</v>
          </cell>
        </row>
        <row r="29">
          <cell r="C29">
            <v>9</v>
          </cell>
          <cell r="D29">
            <v>41</v>
          </cell>
          <cell r="E29">
            <v>11</v>
          </cell>
          <cell r="F29">
            <v>42</v>
          </cell>
        </row>
        <row r="30">
          <cell r="C30">
            <v>147</v>
          </cell>
          <cell r="D30">
            <v>378</v>
          </cell>
          <cell r="E30">
            <v>94</v>
          </cell>
          <cell r="F30">
            <v>309</v>
          </cell>
        </row>
        <row r="31">
          <cell r="C31">
            <v>127</v>
          </cell>
          <cell r="D31">
            <v>405</v>
          </cell>
          <cell r="E31">
            <v>82</v>
          </cell>
          <cell r="F31">
            <v>217</v>
          </cell>
        </row>
        <row r="32">
          <cell r="C32">
            <v>263</v>
          </cell>
          <cell r="D32">
            <v>598</v>
          </cell>
          <cell r="E32">
            <v>241</v>
          </cell>
          <cell r="F32">
            <v>718</v>
          </cell>
        </row>
        <row r="33">
          <cell r="C33">
            <v>43</v>
          </cell>
          <cell r="D33">
            <v>156</v>
          </cell>
          <cell r="E33">
            <v>65</v>
          </cell>
          <cell r="F33">
            <v>225</v>
          </cell>
        </row>
        <row r="34">
          <cell r="C34">
            <v>3971</v>
          </cell>
          <cell r="D34">
            <v>8972</v>
          </cell>
          <cell r="E34">
            <v>2740</v>
          </cell>
          <cell r="F34">
            <v>7131</v>
          </cell>
        </row>
        <row r="36">
          <cell r="C36">
            <v>170</v>
          </cell>
          <cell r="D36">
            <v>322</v>
          </cell>
          <cell r="E36">
            <v>117</v>
          </cell>
          <cell r="F36">
            <v>215</v>
          </cell>
        </row>
        <row r="37">
          <cell r="C37">
            <v>28</v>
          </cell>
          <cell r="D37">
            <v>98</v>
          </cell>
          <cell r="E37">
            <v>29</v>
          </cell>
          <cell r="F37">
            <v>173</v>
          </cell>
        </row>
        <row r="38">
          <cell r="C38">
            <v>242</v>
          </cell>
          <cell r="D38">
            <v>545</v>
          </cell>
          <cell r="E38">
            <v>161</v>
          </cell>
          <cell r="F38">
            <v>420</v>
          </cell>
        </row>
        <row r="39">
          <cell r="C39">
            <v>23</v>
          </cell>
          <cell r="D39">
            <v>52</v>
          </cell>
          <cell r="E39">
            <v>9</v>
          </cell>
          <cell r="F39">
            <v>35</v>
          </cell>
        </row>
        <row r="40">
          <cell r="C40">
            <v>55</v>
          </cell>
          <cell r="D40">
            <v>120</v>
          </cell>
          <cell r="E40">
            <v>22</v>
          </cell>
          <cell r="F40">
            <v>46</v>
          </cell>
        </row>
        <row r="41">
          <cell r="C41">
            <v>120</v>
          </cell>
          <cell r="D41">
            <v>471</v>
          </cell>
          <cell r="E41">
            <v>137</v>
          </cell>
          <cell r="F41">
            <v>545</v>
          </cell>
        </row>
        <row r="42">
          <cell r="C42">
            <v>37</v>
          </cell>
          <cell r="D42">
            <v>169</v>
          </cell>
          <cell r="E42">
            <v>32</v>
          </cell>
          <cell r="F42">
            <v>61</v>
          </cell>
        </row>
        <row r="43">
          <cell r="C43">
            <v>4</v>
          </cell>
          <cell r="D43">
            <v>6</v>
          </cell>
          <cell r="E43">
            <v>0</v>
          </cell>
          <cell r="F43">
            <v>0</v>
          </cell>
        </row>
        <row r="44">
          <cell r="C44">
            <v>2</v>
          </cell>
          <cell r="D44">
            <v>8</v>
          </cell>
          <cell r="E44">
            <v>0</v>
          </cell>
          <cell r="F44">
            <v>0</v>
          </cell>
        </row>
        <row r="45">
          <cell r="C45">
            <v>68</v>
          </cell>
          <cell r="D45">
            <v>111</v>
          </cell>
          <cell r="E45">
            <v>28</v>
          </cell>
          <cell r="F45">
            <v>35</v>
          </cell>
        </row>
        <row r="46">
          <cell r="C46">
            <v>441</v>
          </cell>
          <cell r="D46">
            <v>940</v>
          </cell>
          <cell r="E46">
            <v>289</v>
          </cell>
          <cell r="F46">
            <v>859</v>
          </cell>
        </row>
        <row r="47">
          <cell r="C47">
            <v>1</v>
          </cell>
          <cell r="D47">
            <v>2</v>
          </cell>
          <cell r="E47">
            <v>1</v>
          </cell>
          <cell r="F47">
            <v>1</v>
          </cell>
        </row>
        <row r="48">
          <cell r="C48">
            <v>1</v>
          </cell>
          <cell r="D48">
            <v>1</v>
          </cell>
          <cell r="E48">
            <v>4</v>
          </cell>
          <cell r="F48">
            <v>13</v>
          </cell>
        </row>
        <row r="49">
          <cell r="C49">
            <v>2</v>
          </cell>
          <cell r="D49">
            <v>2</v>
          </cell>
          <cell r="E49">
            <v>1</v>
          </cell>
          <cell r="F49">
            <v>1</v>
          </cell>
        </row>
        <row r="50">
          <cell r="C50">
            <v>13</v>
          </cell>
          <cell r="D50">
            <v>110</v>
          </cell>
          <cell r="E50">
            <v>8</v>
          </cell>
          <cell r="F50">
            <v>198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17</v>
          </cell>
          <cell r="D52">
            <v>22</v>
          </cell>
          <cell r="E52">
            <v>9</v>
          </cell>
          <cell r="F52">
            <v>35</v>
          </cell>
        </row>
        <row r="53">
          <cell r="C53">
            <v>10</v>
          </cell>
          <cell r="D53">
            <v>29</v>
          </cell>
          <cell r="E53">
            <v>12</v>
          </cell>
          <cell r="F53">
            <v>34</v>
          </cell>
        </row>
        <row r="54">
          <cell r="C54">
            <v>53</v>
          </cell>
          <cell r="D54">
            <v>65</v>
          </cell>
          <cell r="E54">
            <v>24</v>
          </cell>
          <cell r="F54">
            <v>31</v>
          </cell>
        </row>
        <row r="55">
          <cell r="C55">
            <v>601</v>
          </cell>
          <cell r="D55">
            <v>604</v>
          </cell>
          <cell r="E55">
            <v>173</v>
          </cell>
          <cell r="F55">
            <v>178</v>
          </cell>
        </row>
        <row r="56">
          <cell r="C56">
            <v>77</v>
          </cell>
          <cell r="D56">
            <v>99</v>
          </cell>
          <cell r="E56">
            <v>56</v>
          </cell>
          <cell r="F56">
            <v>76</v>
          </cell>
        </row>
        <row r="57">
          <cell r="C57">
            <v>2</v>
          </cell>
          <cell r="D57">
            <v>2</v>
          </cell>
          <cell r="E57">
            <v>5</v>
          </cell>
          <cell r="F57">
            <v>30</v>
          </cell>
        </row>
        <row r="58">
          <cell r="C58">
            <v>128</v>
          </cell>
          <cell r="D58">
            <v>145</v>
          </cell>
          <cell r="E58">
            <v>324</v>
          </cell>
          <cell r="F58">
            <v>853</v>
          </cell>
        </row>
        <row r="59">
          <cell r="C59">
            <v>7</v>
          </cell>
          <cell r="D59">
            <v>18</v>
          </cell>
          <cell r="E59">
            <v>2</v>
          </cell>
          <cell r="F59">
            <v>2</v>
          </cell>
        </row>
        <row r="60">
          <cell r="C60">
            <v>2</v>
          </cell>
          <cell r="D60">
            <v>4</v>
          </cell>
          <cell r="E60">
            <v>3</v>
          </cell>
          <cell r="F60">
            <v>5</v>
          </cell>
        </row>
        <row r="61">
          <cell r="C61">
            <v>2</v>
          </cell>
          <cell r="D61">
            <v>4</v>
          </cell>
          <cell r="E61">
            <v>18</v>
          </cell>
          <cell r="F61">
            <v>51</v>
          </cell>
        </row>
        <row r="62">
          <cell r="C62">
            <v>1</v>
          </cell>
          <cell r="D62">
            <v>5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7</v>
          </cell>
          <cell r="F63">
            <v>21</v>
          </cell>
        </row>
        <row r="64">
          <cell r="C64">
            <v>0</v>
          </cell>
          <cell r="D64">
            <v>0</v>
          </cell>
          <cell r="E64">
            <v>4</v>
          </cell>
          <cell r="F64">
            <v>12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3</v>
          </cell>
          <cell r="D67">
            <v>19</v>
          </cell>
          <cell r="E67">
            <v>3</v>
          </cell>
          <cell r="F67">
            <v>3</v>
          </cell>
        </row>
        <row r="68">
          <cell r="C68">
            <v>2</v>
          </cell>
          <cell r="D68">
            <v>2</v>
          </cell>
          <cell r="E68">
            <v>0</v>
          </cell>
          <cell r="F68">
            <v>0</v>
          </cell>
        </row>
        <row r="69">
          <cell r="C69">
            <v>2</v>
          </cell>
          <cell r="D69">
            <v>4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2</v>
          </cell>
          <cell r="D72">
            <v>4</v>
          </cell>
          <cell r="E72">
            <v>24</v>
          </cell>
          <cell r="F72">
            <v>27</v>
          </cell>
        </row>
        <row r="73">
          <cell r="C73">
            <v>31</v>
          </cell>
          <cell r="D73">
            <v>39</v>
          </cell>
          <cell r="E73">
            <v>28</v>
          </cell>
          <cell r="F73">
            <v>33</v>
          </cell>
        </row>
        <row r="74">
          <cell r="C74">
            <v>1</v>
          </cell>
          <cell r="D74">
            <v>2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21</v>
          </cell>
          <cell r="D76">
            <v>37</v>
          </cell>
          <cell r="E76">
            <v>1</v>
          </cell>
          <cell r="F76">
            <v>53</v>
          </cell>
        </row>
        <row r="77">
          <cell r="C77">
            <v>26</v>
          </cell>
          <cell r="D77">
            <v>27</v>
          </cell>
          <cell r="E77">
            <v>47</v>
          </cell>
          <cell r="F77">
            <v>49</v>
          </cell>
        </row>
      </sheetData>
      <sheetData sheetId="13"/>
      <sheetData sheetId="14">
        <row r="2">
          <cell r="E2">
            <v>4669</v>
          </cell>
          <cell r="F2">
            <v>12094</v>
          </cell>
          <cell r="G2">
            <v>9610</v>
          </cell>
          <cell r="H2">
            <v>31343</v>
          </cell>
          <cell r="I2">
            <v>4121</v>
          </cell>
          <cell r="J2">
            <v>8874</v>
          </cell>
          <cell r="K2">
            <v>8678</v>
          </cell>
          <cell r="L2">
            <v>26950</v>
          </cell>
        </row>
        <row r="3">
          <cell r="E3">
            <v>483</v>
          </cell>
          <cell r="F3">
            <v>421</v>
          </cell>
          <cell r="G3">
            <v>1101</v>
          </cell>
          <cell r="H3">
            <v>1174</v>
          </cell>
          <cell r="I3">
            <v>398</v>
          </cell>
          <cell r="J3">
            <v>860</v>
          </cell>
          <cell r="K3">
            <v>812</v>
          </cell>
          <cell r="L3">
            <v>2671</v>
          </cell>
        </row>
        <row r="4">
          <cell r="E4">
            <v>88</v>
          </cell>
          <cell r="F4">
            <v>186</v>
          </cell>
          <cell r="G4">
            <v>372</v>
          </cell>
          <cell r="H4">
            <v>429</v>
          </cell>
          <cell r="I4">
            <v>123</v>
          </cell>
          <cell r="J4">
            <v>133</v>
          </cell>
          <cell r="K4">
            <v>1180</v>
          </cell>
          <cell r="L4">
            <v>490</v>
          </cell>
        </row>
        <row r="5">
          <cell r="E5">
            <v>64</v>
          </cell>
          <cell r="F5">
            <v>646</v>
          </cell>
          <cell r="G5">
            <v>219</v>
          </cell>
          <cell r="H5">
            <v>2414</v>
          </cell>
          <cell r="I5">
            <v>29</v>
          </cell>
          <cell r="J5">
            <v>356</v>
          </cell>
          <cell r="K5">
            <v>165</v>
          </cell>
          <cell r="L5">
            <v>863</v>
          </cell>
        </row>
        <row r="6">
          <cell r="E6">
            <v>11</v>
          </cell>
          <cell r="F6">
            <v>64</v>
          </cell>
          <cell r="G6">
            <v>27</v>
          </cell>
          <cell r="H6">
            <v>339</v>
          </cell>
          <cell r="I6">
            <v>2</v>
          </cell>
          <cell r="J6">
            <v>31</v>
          </cell>
          <cell r="K6">
            <v>36</v>
          </cell>
          <cell r="L6">
            <v>160</v>
          </cell>
        </row>
        <row r="8">
          <cell r="E8">
            <v>317</v>
          </cell>
          <cell r="F8">
            <v>656</v>
          </cell>
          <cell r="G8">
            <v>1125</v>
          </cell>
          <cell r="H8">
            <v>2366</v>
          </cell>
          <cell r="I8">
            <v>373</v>
          </cell>
          <cell r="J8">
            <v>552</v>
          </cell>
          <cell r="K8">
            <v>998</v>
          </cell>
          <cell r="L8">
            <v>2552</v>
          </cell>
        </row>
        <row r="12">
          <cell r="E12">
            <v>15</v>
          </cell>
          <cell r="F12">
            <v>6</v>
          </cell>
          <cell r="G12">
            <v>125</v>
          </cell>
          <cell r="H12">
            <v>31</v>
          </cell>
          <cell r="I12">
            <v>28</v>
          </cell>
          <cell r="J12">
            <v>17</v>
          </cell>
          <cell r="K12">
            <v>43</v>
          </cell>
          <cell r="L12">
            <v>192</v>
          </cell>
        </row>
        <row r="13">
          <cell r="E13">
            <v>0</v>
          </cell>
          <cell r="F13">
            <v>0</v>
          </cell>
          <cell r="G13">
            <v>60</v>
          </cell>
          <cell r="H13">
            <v>0</v>
          </cell>
          <cell r="I13">
            <v>5</v>
          </cell>
          <cell r="J13">
            <v>0</v>
          </cell>
          <cell r="K13">
            <v>5</v>
          </cell>
          <cell r="L13">
            <v>4</v>
          </cell>
        </row>
        <row r="14">
          <cell r="E14">
            <v>2033</v>
          </cell>
          <cell r="F14">
            <v>1947</v>
          </cell>
          <cell r="G14">
            <v>3815</v>
          </cell>
          <cell r="H14">
            <v>3611</v>
          </cell>
          <cell r="I14">
            <v>1768</v>
          </cell>
          <cell r="J14">
            <v>1233</v>
          </cell>
          <cell r="K14">
            <v>3138</v>
          </cell>
          <cell r="L14">
            <v>2337</v>
          </cell>
        </row>
        <row r="15">
          <cell r="E15">
            <v>84</v>
          </cell>
          <cell r="F15">
            <v>41</v>
          </cell>
          <cell r="G15">
            <v>266</v>
          </cell>
          <cell r="H15">
            <v>44</v>
          </cell>
          <cell r="I15">
            <v>76</v>
          </cell>
          <cell r="J15">
            <v>21</v>
          </cell>
          <cell r="K15">
            <v>224</v>
          </cell>
          <cell r="L15">
            <v>33</v>
          </cell>
        </row>
        <row r="16">
          <cell r="E16">
            <v>58</v>
          </cell>
          <cell r="F16">
            <v>74</v>
          </cell>
          <cell r="G16">
            <v>88</v>
          </cell>
          <cell r="H16">
            <v>116</v>
          </cell>
          <cell r="I16">
            <v>95</v>
          </cell>
          <cell r="J16">
            <v>52</v>
          </cell>
          <cell r="K16">
            <v>156</v>
          </cell>
          <cell r="L16">
            <v>72</v>
          </cell>
        </row>
        <row r="17">
          <cell r="E17">
            <v>449</v>
          </cell>
          <cell r="F17">
            <v>70</v>
          </cell>
          <cell r="G17">
            <v>2196</v>
          </cell>
          <cell r="H17">
            <v>244</v>
          </cell>
          <cell r="I17">
            <v>384</v>
          </cell>
          <cell r="J17">
            <v>67</v>
          </cell>
          <cell r="K17">
            <v>1420</v>
          </cell>
          <cell r="L17">
            <v>143</v>
          </cell>
        </row>
        <row r="19">
          <cell r="E19">
            <v>33</v>
          </cell>
          <cell r="F19">
            <v>47</v>
          </cell>
          <cell r="G19">
            <v>70</v>
          </cell>
          <cell r="H19">
            <v>215</v>
          </cell>
          <cell r="I19">
            <v>8</v>
          </cell>
          <cell r="J19">
            <v>1</v>
          </cell>
          <cell r="K19">
            <v>293</v>
          </cell>
          <cell r="L19">
            <v>330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E21">
            <v>28</v>
          </cell>
          <cell r="F21">
            <v>8</v>
          </cell>
          <cell r="G21">
            <v>45</v>
          </cell>
          <cell r="H21">
            <v>81</v>
          </cell>
          <cell r="I21">
            <v>19</v>
          </cell>
          <cell r="J21">
            <v>10</v>
          </cell>
          <cell r="K21">
            <v>37</v>
          </cell>
          <cell r="L21">
            <v>90</v>
          </cell>
        </row>
        <row r="22">
          <cell r="E22">
            <v>30</v>
          </cell>
          <cell r="F22">
            <v>488</v>
          </cell>
          <cell r="G22">
            <v>87</v>
          </cell>
          <cell r="H22">
            <v>1762</v>
          </cell>
          <cell r="I22">
            <v>23</v>
          </cell>
          <cell r="J22">
            <v>77</v>
          </cell>
          <cell r="K22">
            <v>101</v>
          </cell>
          <cell r="L22">
            <v>214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5</v>
          </cell>
          <cell r="G24">
            <v>0</v>
          </cell>
          <cell r="H24">
            <v>12</v>
          </cell>
          <cell r="I24">
            <v>14</v>
          </cell>
          <cell r="J24">
            <v>28</v>
          </cell>
          <cell r="K24">
            <v>33</v>
          </cell>
          <cell r="L24">
            <v>80</v>
          </cell>
        </row>
        <row r="25">
          <cell r="E25">
            <v>197</v>
          </cell>
          <cell r="F25">
            <v>255</v>
          </cell>
          <cell r="G25">
            <v>297</v>
          </cell>
          <cell r="H25">
            <v>600</v>
          </cell>
          <cell r="I25">
            <v>217</v>
          </cell>
          <cell r="J25">
            <v>356</v>
          </cell>
          <cell r="K25">
            <v>556</v>
          </cell>
          <cell r="L25">
            <v>961</v>
          </cell>
        </row>
        <row r="26">
          <cell r="E26">
            <v>68</v>
          </cell>
          <cell r="F26">
            <v>10</v>
          </cell>
          <cell r="G26">
            <v>251</v>
          </cell>
          <cell r="H26">
            <v>31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32</v>
          </cell>
          <cell r="F27">
            <v>137</v>
          </cell>
          <cell r="G27">
            <v>112</v>
          </cell>
          <cell r="H27">
            <v>253</v>
          </cell>
          <cell r="I27">
            <v>17</v>
          </cell>
          <cell r="J27">
            <v>99</v>
          </cell>
          <cell r="K27">
            <v>46</v>
          </cell>
          <cell r="L27">
            <v>280</v>
          </cell>
        </row>
        <row r="28">
          <cell r="E28">
            <v>0</v>
          </cell>
          <cell r="F28">
            <v>3</v>
          </cell>
          <cell r="G28">
            <v>0</v>
          </cell>
          <cell r="H28">
            <v>18</v>
          </cell>
          <cell r="I28">
            <v>5</v>
          </cell>
          <cell r="J28">
            <v>4</v>
          </cell>
          <cell r="K28">
            <v>20</v>
          </cell>
          <cell r="L28">
            <v>20</v>
          </cell>
        </row>
        <row r="30">
          <cell r="E30">
            <v>21</v>
          </cell>
          <cell r="F30">
            <v>37</v>
          </cell>
          <cell r="G30">
            <v>66</v>
          </cell>
          <cell r="H30">
            <v>93</v>
          </cell>
          <cell r="I30">
            <v>22</v>
          </cell>
          <cell r="J30">
            <v>36</v>
          </cell>
          <cell r="K30">
            <v>184</v>
          </cell>
          <cell r="L30">
            <v>144</v>
          </cell>
        </row>
        <row r="31">
          <cell r="E31">
            <v>573</v>
          </cell>
          <cell r="F31">
            <v>1733</v>
          </cell>
          <cell r="G31">
            <v>3685</v>
          </cell>
          <cell r="H31">
            <v>6542</v>
          </cell>
          <cell r="I31">
            <v>737</v>
          </cell>
          <cell r="J31">
            <v>1752</v>
          </cell>
          <cell r="K31">
            <v>2526</v>
          </cell>
          <cell r="L31">
            <v>5843</v>
          </cell>
        </row>
        <row r="32">
          <cell r="E32">
            <v>43</v>
          </cell>
          <cell r="F32">
            <v>265</v>
          </cell>
          <cell r="G32">
            <v>108</v>
          </cell>
          <cell r="H32">
            <v>809</v>
          </cell>
          <cell r="I32">
            <v>98</v>
          </cell>
          <cell r="J32">
            <v>246</v>
          </cell>
          <cell r="K32">
            <v>205</v>
          </cell>
          <cell r="L32">
            <v>978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40</v>
          </cell>
          <cell r="J33">
            <v>0</v>
          </cell>
          <cell r="K33">
            <v>157</v>
          </cell>
          <cell r="L33">
            <v>149</v>
          </cell>
        </row>
        <row r="34">
          <cell r="E34">
            <v>93</v>
          </cell>
          <cell r="F34">
            <v>0</v>
          </cell>
          <cell r="G34">
            <v>177</v>
          </cell>
          <cell r="H34">
            <v>0</v>
          </cell>
          <cell r="I34">
            <v>79</v>
          </cell>
          <cell r="J34">
            <v>0</v>
          </cell>
          <cell r="K34">
            <v>164</v>
          </cell>
          <cell r="L34">
            <v>0</v>
          </cell>
        </row>
        <row r="35">
          <cell r="E35">
            <v>478</v>
          </cell>
          <cell r="F35">
            <v>91</v>
          </cell>
          <cell r="G35">
            <v>928</v>
          </cell>
          <cell r="H35">
            <v>256</v>
          </cell>
          <cell r="I35">
            <v>591</v>
          </cell>
          <cell r="J35">
            <v>86</v>
          </cell>
          <cell r="K35">
            <v>1043</v>
          </cell>
          <cell r="L35">
            <v>114</v>
          </cell>
        </row>
        <row r="36">
          <cell r="E36">
            <v>102</v>
          </cell>
          <cell r="F36">
            <v>5</v>
          </cell>
          <cell r="G36">
            <v>383</v>
          </cell>
          <cell r="H36">
            <v>12</v>
          </cell>
          <cell r="I36">
            <v>129</v>
          </cell>
          <cell r="J36">
            <v>8</v>
          </cell>
          <cell r="K36">
            <v>361</v>
          </cell>
          <cell r="L36">
            <v>14</v>
          </cell>
        </row>
        <row r="37">
          <cell r="E37">
            <v>437</v>
          </cell>
          <cell r="F37">
            <v>18</v>
          </cell>
          <cell r="G37">
            <v>987</v>
          </cell>
          <cell r="H37">
            <v>26</v>
          </cell>
          <cell r="I37">
            <v>455</v>
          </cell>
          <cell r="J37">
            <v>53</v>
          </cell>
          <cell r="K37">
            <v>1608</v>
          </cell>
          <cell r="L37">
            <v>116</v>
          </cell>
        </row>
        <row r="38">
          <cell r="E38">
            <v>34</v>
          </cell>
          <cell r="F38">
            <v>0</v>
          </cell>
          <cell r="G38">
            <v>49</v>
          </cell>
          <cell r="H38">
            <v>0</v>
          </cell>
          <cell r="I38">
            <v>33</v>
          </cell>
          <cell r="J38">
            <v>4</v>
          </cell>
          <cell r="K38">
            <v>62</v>
          </cell>
          <cell r="L38">
            <v>8</v>
          </cell>
        </row>
        <row r="39">
          <cell r="E39">
            <v>256</v>
          </cell>
          <cell r="F39">
            <v>148</v>
          </cell>
          <cell r="G39">
            <v>632</v>
          </cell>
          <cell r="H39">
            <v>352</v>
          </cell>
          <cell r="I39">
            <v>411</v>
          </cell>
          <cell r="J39">
            <v>108</v>
          </cell>
          <cell r="K39">
            <v>1054</v>
          </cell>
          <cell r="L39">
            <v>130</v>
          </cell>
        </row>
        <row r="41">
          <cell r="E41">
            <v>60</v>
          </cell>
          <cell r="F41">
            <v>0</v>
          </cell>
          <cell r="G41">
            <v>148</v>
          </cell>
          <cell r="H41">
            <v>0</v>
          </cell>
          <cell r="I41">
            <v>105</v>
          </cell>
          <cell r="J41">
            <v>0</v>
          </cell>
          <cell r="K41">
            <v>210</v>
          </cell>
          <cell r="L41">
            <v>0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m dolasci K"/>
      <sheetName val="kum dolasci NK"/>
      <sheetName val="KUM DOLASCI"/>
      <sheetName val="kum noćenja K"/>
      <sheetName val="kum noćenja NK"/>
      <sheetName val="KUM NOĆENJA"/>
      <sheetName val="ZBROJ K"/>
      <sheetName val="mj1"/>
      <sheetName val="mj2"/>
      <sheetName val="mj3"/>
      <sheetName val="mj4"/>
      <sheetName val="mj5"/>
      <sheetName val="mj6"/>
      <sheetName val="mj7"/>
      <sheetName val="mj8"/>
      <sheetName val="mj9"/>
      <sheetName val="mj10"/>
      <sheetName val="mj11"/>
      <sheetName val="mj12"/>
      <sheetName val="ZBROJ NK"/>
      <sheetName val="NKmj1"/>
      <sheetName val="NKmj2"/>
      <sheetName val="NKmj3"/>
      <sheetName val="NKmj4"/>
      <sheetName val="NKmj5"/>
      <sheetName val="Nkmj6"/>
      <sheetName val="NKmj7"/>
      <sheetName val="NKmj8"/>
      <sheetName val="NKmj9"/>
      <sheetName val="NKmj10"/>
      <sheetName val="NKmj11"/>
      <sheetName val="NKmj12"/>
      <sheetName val="logi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>
            <v>55925</v>
          </cell>
          <cell r="F2">
            <v>311934</v>
          </cell>
          <cell r="G2">
            <v>126748</v>
          </cell>
          <cell r="H2">
            <v>938116</v>
          </cell>
          <cell r="I2">
            <v>53986</v>
          </cell>
          <cell r="J2">
            <v>294310</v>
          </cell>
          <cell r="K2">
            <v>126044</v>
          </cell>
          <cell r="L2">
            <v>933725</v>
          </cell>
        </row>
        <row r="3">
          <cell r="E3">
            <v>10074</v>
          </cell>
          <cell r="F3">
            <v>68776</v>
          </cell>
          <cell r="G3">
            <v>28085</v>
          </cell>
          <cell r="H3">
            <v>266509</v>
          </cell>
          <cell r="I3">
            <v>8412</v>
          </cell>
          <cell r="J3">
            <v>63248</v>
          </cell>
          <cell r="K3">
            <v>23018</v>
          </cell>
          <cell r="L3">
            <v>255495</v>
          </cell>
        </row>
        <row r="4">
          <cell r="E4">
            <v>1556</v>
          </cell>
          <cell r="F4">
            <v>6721</v>
          </cell>
          <cell r="G4">
            <v>7855</v>
          </cell>
          <cell r="H4">
            <v>30522</v>
          </cell>
          <cell r="I4">
            <v>1500</v>
          </cell>
          <cell r="J4">
            <v>6165</v>
          </cell>
          <cell r="K4">
            <v>6583</v>
          </cell>
          <cell r="L4">
            <v>27044</v>
          </cell>
        </row>
        <row r="5">
          <cell r="E5">
            <v>1478</v>
          </cell>
          <cell r="F5">
            <v>40763</v>
          </cell>
          <cell r="G5">
            <v>10456</v>
          </cell>
          <cell r="H5">
            <v>208399</v>
          </cell>
          <cell r="I5">
            <v>1464</v>
          </cell>
          <cell r="J5">
            <v>43064</v>
          </cell>
          <cell r="K5">
            <v>10934</v>
          </cell>
          <cell r="L5">
            <v>220671</v>
          </cell>
        </row>
        <row r="6">
          <cell r="E6">
            <v>369</v>
          </cell>
          <cell r="F6">
            <v>16158</v>
          </cell>
          <cell r="G6">
            <v>3158</v>
          </cell>
          <cell r="H6">
            <v>70785</v>
          </cell>
          <cell r="I6">
            <v>338</v>
          </cell>
          <cell r="J6">
            <v>15889</v>
          </cell>
          <cell r="K6">
            <v>1596</v>
          </cell>
          <cell r="L6">
            <v>62482</v>
          </cell>
        </row>
        <row r="8">
          <cell r="E8">
            <v>43990</v>
          </cell>
          <cell r="F8">
            <v>204460</v>
          </cell>
          <cell r="G8">
            <v>232698</v>
          </cell>
          <cell r="H8">
            <v>1145059</v>
          </cell>
          <cell r="I8">
            <v>49848</v>
          </cell>
          <cell r="J8">
            <v>207126</v>
          </cell>
          <cell r="K8">
            <v>260069</v>
          </cell>
          <cell r="L8">
            <v>1181434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9942</v>
          </cell>
          <cell r="F12">
            <v>74673</v>
          </cell>
          <cell r="G12">
            <v>48978</v>
          </cell>
          <cell r="H12">
            <v>463924</v>
          </cell>
          <cell r="I12">
            <v>13712</v>
          </cell>
          <cell r="J12">
            <v>73841</v>
          </cell>
          <cell r="K12">
            <v>57180</v>
          </cell>
          <cell r="L12">
            <v>469415</v>
          </cell>
        </row>
        <row r="13">
          <cell r="E13">
            <v>230</v>
          </cell>
          <cell r="F13">
            <v>3596</v>
          </cell>
          <cell r="G13">
            <v>1901</v>
          </cell>
          <cell r="H13">
            <v>30710</v>
          </cell>
          <cell r="I13">
            <v>223</v>
          </cell>
          <cell r="J13">
            <v>3212</v>
          </cell>
          <cell r="K13">
            <v>1012</v>
          </cell>
          <cell r="L13">
            <v>25863</v>
          </cell>
        </row>
        <row r="14">
          <cell r="E14">
            <v>21168</v>
          </cell>
          <cell r="F14">
            <v>69550</v>
          </cell>
          <cell r="G14">
            <v>41328</v>
          </cell>
          <cell r="H14">
            <v>132247</v>
          </cell>
          <cell r="I14">
            <v>17653</v>
          </cell>
          <cell r="J14">
            <v>58646</v>
          </cell>
          <cell r="K14">
            <v>33521</v>
          </cell>
          <cell r="L14">
            <v>112656</v>
          </cell>
        </row>
        <row r="15">
          <cell r="E15">
            <v>1669</v>
          </cell>
          <cell r="F15">
            <v>2373</v>
          </cell>
          <cell r="G15">
            <v>3957</v>
          </cell>
          <cell r="H15">
            <v>5505</v>
          </cell>
          <cell r="I15">
            <v>1873</v>
          </cell>
          <cell r="J15">
            <v>1679</v>
          </cell>
          <cell r="K15">
            <v>5778</v>
          </cell>
          <cell r="L15">
            <v>2549</v>
          </cell>
        </row>
        <row r="16">
          <cell r="E16">
            <v>942</v>
          </cell>
          <cell r="F16">
            <v>2424</v>
          </cell>
          <cell r="G16">
            <v>1942</v>
          </cell>
          <cell r="H16">
            <v>7816</v>
          </cell>
          <cell r="I16">
            <v>853</v>
          </cell>
          <cell r="J16">
            <v>2092</v>
          </cell>
          <cell r="K16">
            <v>1455</v>
          </cell>
          <cell r="L16">
            <v>6076</v>
          </cell>
        </row>
        <row r="17">
          <cell r="E17">
            <v>4934</v>
          </cell>
          <cell r="F17">
            <v>4763</v>
          </cell>
          <cell r="G17">
            <v>16254</v>
          </cell>
          <cell r="H17">
            <v>20222</v>
          </cell>
          <cell r="I17">
            <v>4346</v>
          </cell>
          <cell r="J17">
            <v>4959</v>
          </cell>
          <cell r="K17">
            <v>12499</v>
          </cell>
          <cell r="L17">
            <v>16506</v>
          </cell>
        </row>
        <row r="18">
          <cell r="E18">
            <v>1975</v>
          </cell>
          <cell r="F18">
            <v>22039</v>
          </cell>
          <cell r="G18">
            <v>10367</v>
          </cell>
          <cell r="H18">
            <v>86779</v>
          </cell>
          <cell r="I18">
            <v>2467</v>
          </cell>
          <cell r="J18">
            <v>22832</v>
          </cell>
          <cell r="K18">
            <v>11484</v>
          </cell>
          <cell r="L18">
            <v>88990</v>
          </cell>
        </row>
        <row r="19">
          <cell r="E19">
            <v>559</v>
          </cell>
          <cell r="F19">
            <v>1563</v>
          </cell>
          <cell r="G19">
            <v>1064</v>
          </cell>
          <cell r="H19">
            <v>6457</v>
          </cell>
          <cell r="I19">
            <v>504</v>
          </cell>
          <cell r="J19">
            <v>1796</v>
          </cell>
          <cell r="K19">
            <v>1637</v>
          </cell>
          <cell r="L19">
            <v>6385</v>
          </cell>
        </row>
        <row r="20">
          <cell r="E20">
            <v>113</v>
          </cell>
          <cell r="F20">
            <v>715</v>
          </cell>
          <cell r="G20">
            <v>511</v>
          </cell>
          <cell r="H20">
            <v>2568</v>
          </cell>
          <cell r="I20">
            <v>181</v>
          </cell>
          <cell r="J20">
            <v>836</v>
          </cell>
          <cell r="K20">
            <v>1103</v>
          </cell>
          <cell r="L20">
            <v>2612</v>
          </cell>
        </row>
        <row r="21">
          <cell r="E21">
            <v>345</v>
          </cell>
          <cell r="F21">
            <v>549</v>
          </cell>
          <cell r="G21">
            <v>837</v>
          </cell>
          <cell r="H21">
            <v>3375</v>
          </cell>
          <cell r="I21">
            <v>313</v>
          </cell>
          <cell r="J21">
            <v>290</v>
          </cell>
          <cell r="K21">
            <v>675</v>
          </cell>
          <cell r="L21">
            <v>1766</v>
          </cell>
        </row>
        <row r="22">
          <cell r="E22">
            <v>5383</v>
          </cell>
          <cell r="F22">
            <v>157450</v>
          </cell>
          <cell r="G22">
            <v>29084</v>
          </cell>
          <cell r="H22">
            <v>928598</v>
          </cell>
          <cell r="I22">
            <v>5944</v>
          </cell>
          <cell r="J22">
            <v>158452</v>
          </cell>
          <cell r="K22">
            <v>35064</v>
          </cell>
          <cell r="L22">
            <v>932860</v>
          </cell>
        </row>
        <row r="23">
          <cell r="E23">
            <v>6710</v>
          </cell>
          <cell r="F23">
            <v>140069</v>
          </cell>
          <cell r="G23">
            <v>29693</v>
          </cell>
          <cell r="H23">
            <v>808127</v>
          </cell>
          <cell r="I23">
            <v>7866</v>
          </cell>
          <cell r="J23">
            <v>147531</v>
          </cell>
          <cell r="K23">
            <v>40920</v>
          </cell>
          <cell r="L23">
            <v>900071</v>
          </cell>
        </row>
        <row r="24">
          <cell r="E24">
            <v>1090</v>
          </cell>
          <cell r="F24">
            <v>45535</v>
          </cell>
          <cell r="G24">
            <v>6784</v>
          </cell>
          <cell r="H24">
            <v>297292</v>
          </cell>
          <cell r="I24">
            <v>974</v>
          </cell>
          <cell r="J24">
            <v>42787</v>
          </cell>
          <cell r="K24">
            <v>7638</v>
          </cell>
          <cell r="L24">
            <v>285560</v>
          </cell>
        </row>
        <row r="25">
          <cell r="E25">
            <v>6497</v>
          </cell>
          <cell r="F25">
            <v>72304</v>
          </cell>
          <cell r="G25">
            <v>31982</v>
          </cell>
          <cell r="H25">
            <v>457877</v>
          </cell>
          <cell r="I25">
            <v>7258</v>
          </cell>
          <cell r="J25">
            <v>70177</v>
          </cell>
          <cell r="K25">
            <v>34749</v>
          </cell>
          <cell r="L25">
            <v>448056</v>
          </cell>
        </row>
        <row r="26">
          <cell r="E26">
            <v>9974</v>
          </cell>
          <cell r="F26">
            <v>114473</v>
          </cell>
          <cell r="G26">
            <v>47958</v>
          </cell>
          <cell r="H26">
            <v>601328</v>
          </cell>
          <cell r="I26">
            <v>10023</v>
          </cell>
          <cell r="J26">
            <v>112503</v>
          </cell>
          <cell r="K26">
            <v>59004</v>
          </cell>
          <cell r="L26">
            <v>587977</v>
          </cell>
        </row>
        <row r="27">
          <cell r="E27">
            <v>3216</v>
          </cell>
          <cell r="F27">
            <v>87171</v>
          </cell>
          <cell r="G27">
            <v>18879</v>
          </cell>
          <cell r="H27">
            <v>503555</v>
          </cell>
          <cell r="I27">
            <v>3388</v>
          </cell>
          <cell r="J27">
            <v>93983</v>
          </cell>
          <cell r="K27">
            <v>20063</v>
          </cell>
          <cell r="L27">
            <v>551036</v>
          </cell>
        </row>
        <row r="28">
          <cell r="E28">
            <v>271</v>
          </cell>
          <cell r="F28">
            <v>8889</v>
          </cell>
          <cell r="G28">
            <v>1452</v>
          </cell>
          <cell r="H28">
            <v>63624</v>
          </cell>
          <cell r="I28">
            <v>294</v>
          </cell>
          <cell r="J28">
            <v>8392</v>
          </cell>
          <cell r="K28">
            <v>1571</v>
          </cell>
          <cell r="L28">
            <v>59721</v>
          </cell>
        </row>
        <row r="30">
          <cell r="E30">
            <v>4570</v>
          </cell>
          <cell r="F30">
            <v>103349</v>
          </cell>
          <cell r="G30">
            <v>27210</v>
          </cell>
          <cell r="H30">
            <v>759139</v>
          </cell>
          <cell r="I30">
            <v>5339</v>
          </cell>
          <cell r="J30">
            <v>104106</v>
          </cell>
          <cell r="K30">
            <v>28709</v>
          </cell>
          <cell r="L30">
            <v>748132</v>
          </cell>
        </row>
        <row r="31">
          <cell r="E31">
            <v>30484</v>
          </cell>
          <cell r="F31">
            <v>220298</v>
          </cell>
          <cell r="G31">
            <v>205448</v>
          </cell>
          <cell r="H31">
            <v>1673387</v>
          </cell>
          <cell r="I31">
            <v>33032</v>
          </cell>
          <cell r="J31">
            <v>235850</v>
          </cell>
          <cell r="K31">
            <v>211378</v>
          </cell>
          <cell r="L31">
            <v>1794130</v>
          </cell>
        </row>
        <row r="32">
          <cell r="E32">
            <v>10229</v>
          </cell>
          <cell r="F32">
            <v>138013</v>
          </cell>
          <cell r="G32">
            <v>56198</v>
          </cell>
          <cell r="H32">
            <v>1026294</v>
          </cell>
          <cell r="I32">
            <v>10202</v>
          </cell>
          <cell r="J32">
            <v>145926</v>
          </cell>
          <cell r="K32">
            <v>58987</v>
          </cell>
          <cell r="L32">
            <v>1073268</v>
          </cell>
        </row>
        <row r="33">
          <cell r="E33">
            <v>3048</v>
          </cell>
          <cell r="F33">
            <v>79977</v>
          </cell>
          <cell r="G33">
            <v>23627</v>
          </cell>
          <cell r="H33">
            <v>609830</v>
          </cell>
          <cell r="I33">
            <v>3109</v>
          </cell>
          <cell r="J33">
            <v>83715</v>
          </cell>
          <cell r="K33">
            <v>24172</v>
          </cell>
          <cell r="L33">
            <v>641569</v>
          </cell>
        </row>
        <row r="34">
          <cell r="E34">
            <v>324</v>
          </cell>
          <cell r="F34">
            <v>50</v>
          </cell>
          <cell r="G34">
            <v>890</v>
          </cell>
          <cell r="H34">
            <v>167</v>
          </cell>
          <cell r="I34">
            <v>486</v>
          </cell>
          <cell r="J34">
            <v>99</v>
          </cell>
          <cell r="K34">
            <v>1010</v>
          </cell>
          <cell r="L34">
            <v>356</v>
          </cell>
        </row>
        <row r="35">
          <cell r="E35">
            <v>5125</v>
          </cell>
          <cell r="F35">
            <v>4147</v>
          </cell>
          <cell r="G35">
            <v>13297</v>
          </cell>
          <cell r="H35">
            <v>9529</v>
          </cell>
          <cell r="I35">
            <v>5275</v>
          </cell>
          <cell r="J35">
            <v>4131</v>
          </cell>
          <cell r="K35">
            <v>10838</v>
          </cell>
          <cell r="L35">
            <v>10584</v>
          </cell>
        </row>
        <row r="36">
          <cell r="E36">
            <v>946</v>
          </cell>
          <cell r="F36">
            <v>432</v>
          </cell>
          <cell r="G36">
            <v>3930</v>
          </cell>
          <cell r="H36">
            <v>1987</v>
          </cell>
          <cell r="I36">
            <v>644</v>
          </cell>
          <cell r="J36">
            <v>296</v>
          </cell>
          <cell r="K36">
            <v>1765</v>
          </cell>
          <cell r="L36">
            <v>1641</v>
          </cell>
        </row>
        <row r="37">
          <cell r="E37">
            <v>4620</v>
          </cell>
          <cell r="F37">
            <v>3242</v>
          </cell>
          <cell r="G37">
            <v>14736</v>
          </cell>
          <cell r="H37">
            <v>9202</v>
          </cell>
          <cell r="I37">
            <v>4993</v>
          </cell>
          <cell r="J37">
            <v>2003</v>
          </cell>
          <cell r="K37">
            <v>14909</v>
          </cell>
          <cell r="L37">
            <v>7753</v>
          </cell>
        </row>
        <row r="38">
          <cell r="E38">
            <v>366</v>
          </cell>
          <cell r="F38">
            <v>289</v>
          </cell>
          <cell r="G38">
            <v>861</v>
          </cell>
          <cell r="H38">
            <v>886</v>
          </cell>
          <cell r="I38">
            <v>459</v>
          </cell>
          <cell r="J38">
            <v>266</v>
          </cell>
          <cell r="K38">
            <v>1202</v>
          </cell>
          <cell r="L38">
            <v>1101</v>
          </cell>
        </row>
        <row r="39">
          <cell r="E39">
            <v>2589</v>
          </cell>
          <cell r="F39">
            <v>2698</v>
          </cell>
          <cell r="G39">
            <v>6856</v>
          </cell>
          <cell r="H39">
            <v>3928</v>
          </cell>
          <cell r="I39">
            <v>2974</v>
          </cell>
          <cell r="J39">
            <v>2874</v>
          </cell>
          <cell r="K39">
            <v>7437</v>
          </cell>
          <cell r="L39">
            <v>3801</v>
          </cell>
        </row>
        <row r="40">
          <cell r="E40">
            <v>219</v>
          </cell>
          <cell r="F40">
            <v>70</v>
          </cell>
          <cell r="G40">
            <v>614</v>
          </cell>
          <cell r="H40">
            <v>376</v>
          </cell>
          <cell r="I40">
            <v>76</v>
          </cell>
          <cell r="J40">
            <v>59</v>
          </cell>
          <cell r="K40">
            <v>282</v>
          </cell>
          <cell r="L40">
            <v>400</v>
          </cell>
        </row>
        <row r="41">
          <cell r="E41">
            <v>893</v>
          </cell>
          <cell r="F41">
            <v>423</v>
          </cell>
          <cell r="G41">
            <v>2210</v>
          </cell>
          <cell r="H41">
            <v>1196</v>
          </cell>
          <cell r="I41">
            <v>2926</v>
          </cell>
          <cell r="J41">
            <v>651</v>
          </cell>
          <cell r="K41">
            <v>8501</v>
          </cell>
          <cell r="L41">
            <v>1803</v>
          </cell>
        </row>
        <row r="42">
          <cell r="E42">
            <v>35</v>
          </cell>
          <cell r="F42">
            <v>17</v>
          </cell>
          <cell r="G42">
            <v>191</v>
          </cell>
          <cell r="H42">
            <v>48</v>
          </cell>
          <cell r="I42">
            <v>18</v>
          </cell>
          <cell r="J42">
            <v>10</v>
          </cell>
          <cell r="K42">
            <v>61</v>
          </cell>
          <cell r="L42">
            <v>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mlje kum NK"/>
      <sheetName val="zemlje kum K"/>
      <sheetName val="ZEMLJE KUM"/>
      <sheetName val="ZBROJ K"/>
      <sheetName val="mj1"/>
      <sheetName val="mj2"/>
      <sheetName val="mj3"/>
      <sheetName val="mj4"/>
      <sheetName val="mj5"/>
      <sheetName val="mj6"/>
      <sheetName val="mj7"/>
      <sheetName val="mj8"/>
      <sheetName val="mj9"/>
      <sheetName val="mj10"/>
      <sheetName val="mj11"/>
      <sheetName val="mj12"/>
      <sheetName val="login"/>
      <sheetName val="ZBROJ NK"/>
      <sheetName val="NKmj1"/>
      <sheetName val="NKmj2"/>
      <sheetName val="NKmj3"/>
      <sheetName val="NKmj4"/>
      <sheetName val="NKmj5"/>
      <sheetName val="NKmj6"/>
      <sheetName val="NKmj7"/>
      <sheetName val="NKmj8"/>
      <sheetName val="NKmj9"/>
      <sheetName val="NKmj10"/>
      <sheetName val="NKmj11"/>
      <sheetName val="NKmj12"/>
    </sheetNames>
    <sheetDataSet>
      <sheetData sheetId="0"/>
      <sheetData sheetId="1"/>
      <sheetData sheetId="2"/>
      <sheetData sheetId="3">
        <row r="2">
          <cell r="C2">
            <v>254975</v>
          </cell>
          <cell r="D2">
            <v>1347825</v>
          </cell>
          <cell r="E2">
            <v>259759</v>
          </cell>
          <cell r="F2">
            <v>1364925</v>
          </cell>
        </row>
        <row r="3">
          <cell r="C3">
            <v>4643</v>
          </cell>
          <cell r="D3">
            <v>13216</v>
          </cell>
          <cell r="E3">
            <v>4438</v>
          </cell>
          <cell r="F3">
            <v>13451</v>
          </cell>
        </row>
        <row r="4">
          <cell r="C4">
            <v>18913</v>
          </cell>
          <cell r="D4">
            <v>94114</v>
          </cell>
          <cell r="E4">
            <v>23697</v>
          </cell>
          <cell r="F4">
            <v>111487</v>
          </cell>
        </row>
        <row r="5">
          <cell r="C5">
            <v>18499</v>
          </cell>
          <cell r="D5">
            <v>81159</v>
          </cell>
          <cell r="E5">
            <v>19254</v>
          </cell>
          <cell r="F5">
            <v>89227</v>
          </cell>
        </row>
        <row r="6">
          <cell r="C6">
            <v>4556</v>
          </cell>
          <cell r="D6">
            <v>9887</v>
          </cell>
          <cell r="E6">
            <v>4001</v>
          </cell>
          <cell r="F6">
            <v>8462</v>
          </cell>
        </row>
        <row r="7">
          <cell r="C7">
            <v>92426</v>
          </cell>
          <cell r="D7">
            <v>613875</v>
          </cell>
          <cell r="E7">
            <v>99402</v>
          </cell>
          <cell r="F7">
            <v>657425</v>
          </cell>
        </row>
        <row r="8">
          <cell r="C8">
            <v>9544</v>
          </cell>
          <cell r="D8">
            <v>61504</v>
          </cell>
          <cell r="E8">
            <v>9955</v>
          </cell>
          <cell r="F8">
            <v>63298</v>
          </cell>
        </row>
        <row r="9">
          <cell r="C9">
            <v>3543</v>
          </cell>
          <cell r="D9">
            <v>16460</v>
          </cell>
          <cell r="E9">
            <v>3163</v>
          </cell>
          <cell r="F9">
            <v>14234</v>
          </cell>
        </row>
        <row r="10">
          <cell r="C10">
            <v>4090</v>
          </cell>
          <cell r="D10">
            <v>15843</v>
          </cell>
          <cell r="E10">
            <v>3708</v>
          </cell>
          <cell r="F10">
            <v>11609</v>
          </cell>
        </row>
        <row r="11">
          <cell r="C11">
            <v>38684</v>
          </cell>
          <cell r="D11">
            <v>119533</v>
          </cell>
          <cell r="E11">
            <v>41460</v>
          </cell>
          <cell r="F11">
            <v>126143</v>
          </cell>
        </row>
        <row r="12">
          <cell r="C12">
            <v>3177</v>
          </cell>
          <cell r="D12">
            <v>7816</v>
          </cell>
          <cell r="E12">
            <v>2648</v>
          </cell>
          <cell r="F12">
            <v>5995</v>
          </cell>
        </row>
        <row r="13">
          <cell r="C13">
            <v>1618</v>
          </cell>
          <cell r="D13">
            <v>6252</v>
          </cell>
          <cell r="E13">
            <v>1210</v>
          </cell>
          <cell r="F13">
            <v>5581</v>
          </cell>
        </row>
        <row r="14">
          <cell r="C14">
            <v>155</v>
          </cell>
          <cell r="D14">
            <v>655</v>
          </cell>
          <cell r="E14">
            <v>374</v>
          </cell>
          <cell r="F14">
            <v>1372</v>
          </cell>
        </row>
        <row r="15">
          <cell r="C15">
            <v>233732</v>
          </cell>
          <cell r="D15">
            <v>1123055</v>
          </cell>
          <cell r="E15">
            <v>237407</v>
          </cell>
          <cell r="F15">
            <v>1180841</v>
          </cell>
        </row>
        <row r="16">
          <cell r="C16">
            <v>5056</v>
          </cell>
          <cell r="D16">
            <v>12904</v>
          </cell>
          <cell r="E16">
            <v>6042</v>
          </cell>
          <cell r="F16">
            <v>15173</v>
          </cell>
        </row>
        <row r="17">
          <cell r="C17">
            <v>19432</v>
          </cell>
          <cell r="D17">
            <v>23718</v>
          </cell>
          <cell r="E17">
            <v>18898</v>
          </cell>
          <cell r="F17">
            <v>23236</v>
          </cell>
        </row>
        <row r="18">
          <cell r="C18">
            <v>5246</v>
          </cell>
          <cell r="D18">
            <v>15114</v>
          </cell>
          <cell r="E18">
            <v>4464</v>
          </cell>
          <cell r="F18">
            <v>12524</v>
          </cell>
        </row>
        <row r="19">
          <cell r="C19">
            <v>2961</v>
          </cell>
          <cell r="D19">
            <v>12216</v>
          </cell>
          <cell r="E19">
            <v>3057</v>
          </cell>
          <cell r="F19">
            <v>13655</v>
          </cell>
        </row>
        <row r="20">
          <cell r="C20">
            <v>5108</v>
          </cell>
          <cell r="D20">
            <v>22760</v>
          </cell>
          <cell r="E20">
            <v>4837</v>
          </cell>
          <cell r="F20">
            <v>21754</v>
          </cell>
        </row>
        <row r="21">
          <cell r="C21">
            <v>795</v>
          </cell>
          <cell r="D21">
            <v>3603</v>
          </cell>
          <cell r="E21">
            <v>783</v>
          </cell>
          <cell r="F21">
            <v>3754</v>
          </cell>
        </row>
        <row r="22">
          <cell r="C22">
            <v>105889</v>
          </cell>
          <cell r="D22">
            <v>525797</v>
          </cell>
          <cell r="E22">
            <v>98963</v>
          </cell>
          <cell r="F22">
            <v>493066</v>
          </cell>
        </row>
        <row r="23">
          <cell r="C23">
            <v>2510</v>
          </cell>
          <cell r="D23">
            <v>14287</v>
          </cell>
          <cell r="E23">
            <v>3149</v>
          </cell>
          <cell r="F23">
            <v>15999</v>
          </cell>
        </row>
        <row r="24">
          <cell r="C24">
            <v>46520</v>
          </cell>
          <cell r="D24">
            <v>263273</v>
          </cell>
          <cell r="E24">
            <v>46336</v>
          </cell>
          <cell r="F24">
            <v>266058</v>
          </cell>
        </row>
        <row r="25">
          <cell r="C25">
            <v>5696</v>
          </cell>
          <cell r="D25">
            <v>28195</v>
          </cell>
          <cell r="E25">
            <v>7854</v>
          </cell>
          <cell r="F25">
            <v>36875</v>
          </cell>
        </row>
        <row r="26">
          <cell r="C26">
            <v>822</v>
          </cell>
          <cell r="D26">
            <v>1911</v>
          </cell>
          <cell r="E26">
            <v>760</v>
          </cell>
          <cell r="F26">
            <v>1728</v>
          </cell>
        </row>
        <row r="27">
          <cell r="C27">
            <v>464948</v>
          </cell>
          <cell r="D27">
            <v>3404852</v>
          </cell>
          <cell r="E27">
            <v>472461</v>
          </cell>
          <cell r="F27">
            <v>3496379</v>
          </cell>
        </row>
        <row r="28">
          <cell r="C28">
            <v>69888</v>
          </cell>
          <cell r="D28">
            <v>421469</v>
          </cell>
          <cell r="E28">
            <v>75279</v>
          </cell>
          <cell r="F28">
            <v>454439</v>
          </cell>
        </row>
        <row r="29">
          <cell r="C29">
            <v>2192</v>
          </cell>
          <cell r="D29">
            <v>4824</v>
          </cell>
          <cell r="E29">
            <v>2613</v>
          </cell>
          <cell r="F29">
            <v>4863</v>
          </cell>
        </row>
        <row r="30">
          <cell r="C30">
            <v>11453</v>
          </cell>
          <cell r="D30">
            <v>54321</v>
          </cell>
          <cell r="E30">
            <v>12051</v>
          </cell>
          <cell r="F30">
            <v>58735</v>
          </cell>
        </row>
        <row r="31">
          <cell r="C31">
            <v>14134</v>
          </cell>
          <cell r="D31">
            <v>101508</v>
          </cell>
          <cell r="E31">
            <v>14168</v>
          </cell>
          <cell r="F31">
            <v>98870</v>
          </cell>
        </row>
        <row r="32">
          <cell r="C32">
            <v>17459</v>
          </cell>
          <cell r="D32">
            <v>51849</v>
          </cell>
          <cell r="E32">
            <v>16086</v>
          </cell>
          <cell r="F32">
            <v>47973</v>
          </cell>
        </row>
        <row r="33">
          <cell r="C33">
            <v>61736</v>
          </cell>
          <cell r="D33">
            <v>385211</v>
          </cell>
          <cell r="E33">
            <v>64698</v>
          </cell>
          <cell r="F33">
            <v>398734</v>
          </cell>
        </row>
        <row r="34">
          <cell r="C34">
            <v>309230</v>
          </cell>
          <cell r="D34">
            <v>1738388</v>
          </cell>
          <cell r="E34">
            <v>299577</v>
          </cell>
          <cell r="F34">
            <v>1785204</v>
          </cell>
        </row>
        <row r="36">
          <cell r="C36">
            <v>19094</v>
          </cell>
          <cell r="D36">
            <v>31037</v>
          </cell>
          <cell r="E36">
            <v>19262</v>
          </cell>
          <cell r="F36">
            <v>32089</v>
          </cell>
        </row>
        <row r="37">
          <cell r="C37">
            <v>18798</v>
          </cell>
          <cell r="D37">
            <v>92987</v>
          </cell>
          <cell r="E37">
            <v>17738</v>
          </cell>
          <cell r="F37">
            <v>86993</v>
          </cell>
        </row>
        <row r="38">
          <cell r="C38">
            <v>37417</v>
          </cell>
          <cell r="D38">
            <v>151501</v>
          </cell>
          <cell r="E38">
            <v>37379</v>
          </cell>
          <cell r="F38">
            <v>152290</v>
          </cell>
        </row>
        <row r="39">
          <cell r="C39">
            <v>1524</v>
          </cell>
          <cell r="D39">
            <v>6089</v>
          </cell>
          <cell r="E39">
            <v>1779</v>
          </cell>
          <cell r="F39">
            <v>6944</v>
          </cell>
        </row>
        <row r="40">
          <cell r="C40">
            <v>6985</v>
          </cell>
          <cell r="D40">
            <v>44199</v>
          </cell>
          <cell r="E40">
            <v>7105</v>
          </cell>
          <cell r="F40">
            <v>45091</v>
          </cell>
        </row>
        <row r="41">
          <cell r="C41">
            <v>15992</v>
          </cell>
          <cell r="D41">
            <v>66133</v>
          </cell>
          <cell r="E41">
            <v>15689</v>
          </cell>
          <cell r="F41">
            <v>63580</v>
          </cell>
        </row>
        <row r="42">
          <cell r="C42">
            <v>1679</v>
          </cell>
          <cell r="D42">
            <v>8244</v>
          </cell>
          <cell r="E42">
            <v>1839</v>
          </cell>
          <cell r="F42">
            <v>10803</v>
          </cell>
        </row>
        <row r="43">
          <cell r="C43">
            <v>938</v>
          </cell>
          <cell r="D43">
            <v>5776</v>
          </cell>
          <cell r="E43">
            <v>1001</v>
          </cell>
          <cell r="F43">
            <v>5349</v>
          </cell>
        </row>
        <row r="44">
          <cell r="C44">
            <v>226</v>
          </cell>
          <cell r="D44">
            <v>1013</v>
          </cell>
          <cell r="E44">
            <v>192</v>
          </cell>
          <cell r="F44">
            <v>1454</v>
          </cell>
        </row>
        <row r="45">
          <cell r="C45">
            <v>1274</v>
          </cell>
          <cell r="D45">
            <v>2767</v>
          </cell>
          <cell r="E45">
            <v>1303</v>
          </cell>
          <cell r="F45">
            <v>2777</v>
          </cell>
        </row>
        <row r="46">
          <cell r="C46">
            <v>15165</v>
          </cell>
          <cell r="D46">
            <v>80525</v>
          </cell>
          <cell r="E46">
            <v>15308</v>
          </cell>
          <cell r="F46">
            <v>83902</v>
          </cell>
        </row>
        <row r="47">
          <cell r="C47">
            <v>170</v>
          </cell>
          <cell r="D47">
            <v>533</v>
          </cell>
          <cell r="E47">
            <v>413</v>
          </cell>
          <cell r="F47">
            <v>913</v>
          </cell>
        </row>
        <row r="48">
          <cell r="C48">
            <v>123</v>
          </cell>
          <cell r="D48">
            <v>505</v>
          </cell>
          <cell r="E48">
            <v>244</v>
          </cell>
          <cell r="F48">
            <v>882</v>
          </cell>
        </row>
        <row r="49">
          <cell r="C49">
            <v>604</v>
          </cell>
          <cell r="D49">
            <v>1131</v>
          </cell>
          <cell r="E49">
            <v>713</v>
          </cell>
          <cell r="F49">
            <v>1537</v>
          </cell>
        </row>
        <row r="50">
          <cell r="C50">
            <v>929</v>
          </cell>
          <cell r="D50">
            <v>4542</v>
          </cell>
          <cell r="E50">
            <v>906</v>
          </cell>
          <cell r="F50">
            <v>5040</v>
          </cell>
        </row>
        <row r="51">
          <cell r="C51">
            <v>82</v>
          </cell>
          <cell r="D51">
            <v>197</v>
          </cell>
          <cell r="E51">
            <v>66</v>
          </cell>
          <cell r="F51">
            <v>423</v>
          </cell>
        </row>
        <row r="52">
          <cell r="C52">
            <v>4047</v>
          </cell>
          <cell r="D52">
            <v>6671</v>
          </cell>
          <cell r="E52">
            <v>5013</v>
          </cell>
          <cell r="F52">
            <v>9147</v>
          </cell>
        </row>
        <row r="53">
          <cell r="C53">
            <v>1330</v>
          </cell>
          <cell r="D53">
            <v>4833</v>
          </cell>
          <cell r="E53">
            <v>1149</v>
          </cell>
          <cell r="F53">
            <v>3929</v>
          </cell>
        </row>
        <row r="54">
          <cell r="C54">
            <v>3237</v>
          </cell>
          <cell r="D54">
            <v>5232</v>
          </cell>
          <cell r="E54">
            <v>2462</v>
          </cell>
          <cell r="F54">
            <v>4150</v>
          </cell>
        </row>
        <row r="55">
          <cell r="C55">
            <v>20291</v>
          </cell>
          <cell r="D55">
            <v>21103</v>
          </cell>
          <cell r="E55">
            <v>3312</v>
          </cell>
          <cell r="F55">
            <v>3887</v>
          </cell>
        </row>
        <row r="56">
          <cell r="C56">
            <v>3505</v>
          </cell>
          <cell r="D56">
            <v>11903</v>
          </cell>
          <cell r="E56">
            <v>3399</v>
          </cell>
          <cell r="F56">
            <v>9732</v>
          </cell>
        </row>
        <row r="57">
          <cell r="C57">
            <v>82</v>
          </cell>
          <cell r="D57">
            <v>411</v>
          </cell>
          <cell r="E57">
            <v>118</v>
          </cell>
          <cell r="F57">
            <v>477</v>
          </cell>
        </row>
        <row r="58">
          <cell r="C58">
            <v>1645</v>
          </cell>
          <cell r="D58">
            <v>3271</v>
          </cell>
          <cell r="E58">
            <v>2040</v>
          </cell>
          <cell r="F58">
            <v>4662</v>
          </cell>
        </row>
        <row r="59">
          <cell r="C59">
            <v>987</v>
          </cell>
          <cell r="D59">
            <v>1668</v>
          </cell>
          <cell r="E59">
            <v>1450</v>
          </cell>
          <cell r="F59">
            <v>2673</v>
          </cell>
        </row>
        <row r="60">
          <cell r="C60">
            <v>335</v>
          </cell>
          <cell r="D60">
            <v>849</v>
          </cell>
          <cell r="E60">
            <v>313</v>
          </cell>
          <cell r="F60">
            <v>879</v>
          </cell>
        </row>
        <row r="61">
          <cell r="C61">
            <v>420</v>
          </cell>
          <cell r="D61">
            <v>1457</v>
          </cell>
          <cell r="E61">
            <v>463</v>
          </cell>
          <cell r="F61">
            <v>1221</v>
          </cell>
        </row>
        <row r="62">
          <cell r="C62">
            <v>149</v>
          </cell>
          <cell r="D62">
            <v>312</v>
          </cell>
          <cell r="E62">
            <v>187</v>
          </cell>
          <cell r="F62">
            <v>321</v>
          </cell>
        </row>
        <row r="63">
          <cell r="C63">
            <v>46</v>
          </cell>
          <cell r="D63">
            <v>164</v>
          </cell>
          <cell r="E63">
            <v>42</v>
          </cell>
          <cell r="F63">
            <v>123</v>
          </cell>
        </row>
        <row r="64">
          <cell r="C64">
            <v>699</v>
          </cell>
          <cell r="D64">
            <v>5156</v>
          </cell>
          <cell r="E64">
            <v>656</v>
          </cell>
          <cell r="F64">
            <v>4724</v>
          </cell>
        </row>
        <row r="65">
          <cell r="C65">
            <v>39</v>
          </cell>
          <cell r="D65">
            <v>82</v>
          </cell>
          <cell r="E65">
            <v>38</v>
          </cell>
          <cell r="F65">
            <v>206</v>
          </cell>
        </row>
        <row r="66">
          <cell r="C66">
            <v>85</v>
          </cell>
          <cell r="D66">
            <v>230</v>
          </cell>
          <cell r="E66">
            <v>85</v>
          </cell>
          <cell r="F66">
            <v>268</v>
          </cell>
        </row>
        <row r="67">
          <cell r="C67">
            <v>344</v>
          </cell>
          <cell r="D67">
            <v>702</v>
          </cell>
          <cell r="E67">
            <v>451</v>
          </cell>
          <cell r="F67">
            <v>864</v>
          </cell>
        </row>
        <row r="68">
          <cell r="C68">
            <v>8</v>
          </cell>
          <cell r="D68">
            <v>27</v>
          </cell>
          <cell r="E68">
            <v>6</v>
          </cell>
          <cell r="F68">
            <v>27</v>
          </cell>
        </row>
        <row r="69">
          <cell r="C69">
            <v>72</v>
          </cell>
          <cell r="D69">
            <v>297</v>
          </cell>
          <cell r="E69">
            <v>62</v>
          </cell>
          <cell r="F69">
            <v>236</v>
          </cell>
        </row>
        <row r="70">
          <cell r="C70">
            <v>36</v>
          </cell>
          <cell r="D70">
            <v>184</v>
          </cell>
          <cell r="E70">
            <v>49</v>
          </cell>
          <cell r="F70">
            <v>203</v>
          </cell>
        </row>
        <row r="71">
          <cell r="C71">
            <v>32</v>
          </cell>
          <cell r="D71">
            <v>353</v>
          </cell>
          <cell r="E71">
            <v>38</v>
          </cell>
          <cell r="F71">
            <v>136</v>
          </cell>
        </row>
        <row r="72">
          <cell r="C72">
            <v>1442</v>
          </cell>
          <cell r="D72">
            <v>1612</v>
          </cell>
          <cell r="E72">
            <v>757</v>
          </cell>
          <cell r="F72">
            <v>871</v>
          </cell>
        </row>
        <row r="73">
          <cell r="C73">
            <v>936</v>
          </cell>
          <cell r="D73">
            <v>3237</v>
          </cell>
          <cell r="E73">
            <v>806</v>
          </cell>
          <cell r="F73">
            <v>2920</v>
          </cell>
        </row>
        <row r="74">
          <cell r="C74">
            <v>132</v>
          </cell>
          <cell r="D74">
            <v>405</v>
          </cell>
          <cell r="E74">
            <v>151</v>
          </cell>
          <cell r="F74">
            <v>645</v>
          </cell>
        </row>
        <row r="75">
          <cell r="C75">
            <v>13</v>
          </cell>
          <cell r="D75">
            <v>29</v>
          </cell>
          <cell r="E75">
            <v>11</v>
          </cell>
          <cell r="F75">
            <v>50</v>
          </cell>
        </row>
        <row r="76">
          <cell r="C76">
            <v>1188</v>
          </cell>
          <cell r="D76">
            <v>2212</v>
          </cell>
          <cell r="E76">
            <v>1301</v>
          </cell>
          <cell r="F76">
            <v>2020</v>
          </cell>
        </row>
        <row r="77">
          <cell r="C77">
            <v>8223</v>
          </cell>
          <cell r="D77">
            <v>8390</v>
          </cell>
          <cell r="E77">
            <v>5948</v>
          </cell>
          <cell r="F77">
            <v>6056</v>
          </cell>
        </row>
        <row r="80">
          <cell r="A80">
            <v>251858</v>
          </cell>
          <cell r="C80">
            <v>1058039</v>
          </cell>
          <cell r="E80">
            <v>262953</v>
          </cell>
          <cell r="G80">
            <v>1122848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roj K"/>
      <sheetName val="1mj"/>
      <sheetName val="2mj"/>
      <sheetName val="3mj"/>
      <sheetName val="4mj"/>
      <sheetName val="5mj"/>
      <sheetName val="6mj"/>
      <sheetName val="7mj"/>
      <sheetName val="8mj"/>
      <sheetName val="9mj"/>
      <sheetName val="10mj"/>
      <sheetName val="11mj"/>
      <sheetName val="12mj"/>
      <sheetName val="kapaciteti 2014"/>
      <sheetName val="kapaciteti 2013"/>
      <sheetName val="usporedba udjela I-XII 2014"/>
      <sheetName val="NK zbroj"/>
      <sheetName val="NK1mj"/>
      <sheetName val="NK2mj"/>
      <sheetName val="NK3mj"/>
      <sheetName val="NK4mj"/>
      <sheetName val="NK5mj"/>
      <sheetName val="NK6mj"/>
      <sheetName val="NK7mj"/>
      <sheetName val="NK8mj"/>
      <sheetName val="NK9mj"/>
      <sheetName val="NK10mj"/>
      <sheetName val="NK11mj"/>
      <sheetName val="NK12mj"/>
      <sheetName val="log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B4">
            <v>960585</v>
          </cell>
          <cell r="C4">
            <v>42.469728903078106</v>
          </cell>
        </row>
        <row r="5">
          <cell r="B5">
            <v>725355</v>
          </cell>
          <cell r="C5">
            <v>32.069655687411547</v>
          </cell>
        </row>
        <row r="6">
          <cell r="B6">
            <v>520731</v>
          </cell>
          <cell r="C6">
            <v>23.022745932352436</v>
          </cell>
        </row>
        <row r="7">
          <cell r="B7">
            <v>25138</v>
          </cell>
          <cell r="C7">
            <v>1.111410281407244</v>
          </cell>
        </row>
        <row r="8">
          <cell r="B8">
            <v>0</v>
          </cell>
          <cell r="C8">
            <v>0</v>
          </cell>
        </row>
        <row r="9">
          <cell r="B9">
            <v>30002</v>
          </cell>
          <cell r="C9">
            <v>1.3264591957506617</v>
          </cell>
        </row>
        <row r="10">
          <cell r="B10">
            <v>2261811</v>
          </cell>
          <cell r="C10">
            <v>99.999999999999986</v>
          </cell>
        </row>
        <row r="11">
          <cell r="B11">
            <v>55253</v>
          </cell>
          <cell r="C11">
            <v>58.306512035288037</v>
          </cell>
        </row>
        <row r="12">
          <cell r="B12">
            <v>14526</v>
          </cell>
          <cell r="C12">
            <v>15.328767556957883</v>
          </cell>
        </row>
        <row r="13">
          <cell r="B13">
            <v>24984</v>
          </cell>
          <cell r="C13">
            <v>26.364720407754085</v>
          </cell>
        </row>
        <row r="14">
          <cell r="B14">
            <v>94763</v>
          </cell>
          <cell r="C14">
            <v>100</v>
          </cell>
        </row>
        <row r="15">
          <cell r="B15">
            <v>2356574</v>
          </cell>
        </row>
        <row r="21">
          <cell r="B21">
            <v>3536958</v>
          </cell>
          <cell r="C21">
            <v>28.912300928229122</v>
          </cell>
        </row>
        <row r="22">
          <cell r="B22">
            <v>5135760</v>
          </cell>
          <cell r="C22">
            <v>41.981453728079892</v>
          </cell>
        </row>
        <row r="23">
          <cell r="B23">
            <v>3223575</v>
          </cell>
          <cell r="C23">
            <v>26.350601410793175</v>
          </cell>
        </row>
        <row r="24">
          <cell r="B24">
            <v>185284</v>
          </cell>
          <cell r="C24">
            <v>1.5145746048400928</v>
          </cell>
        </row>
        <row r="25">
          <cell r="B25">
            <v>0</v>
          </cell>
          <cell r="C25">
            <v>0</v>
          </cell>
        </row>
        <row r="26">
          <cell r="B26">
            <v>151825</v>
          </cell>
          <cell r="C26">
            <v>1.2410693280577227</v>
          </cell>
        </row>
        <row r="27">
          <cell r="B27">
            <v>12233402</v>
          </cell>
          <cell r="C27">
            <v>100</v>
          </cell>
        </row>
        <row r="28">
          <cell r="B28">
            <v>1603844</v>
          </cell>
          <cell r="C28">
            <v>69.509343718565518</v>
          </cell>
        </row>
        <row r="29">
          <cell r="B29">
            <v>475889</v>
          </cell>
          <cell r="C29">
            <v>20.624656807572574</v>
          </cell>
        </row>
        <row r="30">
          <cell r="B30">
            <v>227646</v>
          </cell>
          <cell r="C30">
            <v>9.8659994738619012</v>
          </cell>
        </row>
        <row r="31">
          <cell r="B31">
            <v>2307379</v>
          </cell>
          <cell r="C31">
            <v>100</v>
          </cell>
        </row>
        <row r="32">
          <cell r="B32">
            <v>14540781</v>
          </cell>
        </row>
      </sheetData>
      <sheetData sheetId="14">
        <row r="4">
          <cell r="B4">
            <v>953609</v>
          </cell>
          <cell r="C4">
            <v>41.884678548228202</v>
          </cell>
        </row>
        <row r="5">
          <cell r="B5">
            <v>730295</v>
          </cell>
          <cell r="C5">
            <v>32.076219205542635</v>
          </cell>
        </row>
        <row r="6">
          <cell r="B6">
            <v>532666</v>
          </cell>
          <cell r="C6">
            <v>23.395903544923048</v>
          </cell>
        </row>
        <row r="7">
          <cell r="B7">
            <v>37873</v>
          </cell>
          <cell r="C7">
            <v>1.6634683928707115</v>
          </cell>
        </row>
        <row r="8">
          <cell r="B8">
            <v>0</v>
          </cell>
          <cell r="C8">
            <v>0</v>
          </cell>
        </row>
        <row r="9">
          <cell r="B9">
            <v>22306</v>
          </cell>
          <cell r="C9">
            <v>0.97973030843540498</v>
          </cell>
        </row>
        <row r="10">
          <cell r="B10">
            <v>2276749</v>
          </cell>
          <cell r="C10">
            <v>100</v>
          </cell>
        </row>
        <row r="11">
          <cell r="B11">
            <v>67457</v>
          </cell>
          <cell r="C11">
            <v>57.993105167685421</v>
          </cell>
        </row>
        <row r="12">
          <cell r="B12">
            <v>18655</v>
          </cell>
          <cell r="C12">
            <v>16.037792622013601</v>
          </cell>
        </row>
        <row r="13">
          <cell r="B13">
            <v>30207</v>
          </cell>
          <cell r="C13">
            <v>25.969102210300981</v>
          </cell>
        </row>
        <row r="14">
          <cell r="B14">
            <v>116319</v>
          </cell>
          <cell r="C14">
            <v>100</v>
          </cell>
        </row>
        <row r="15">
          <cell r="B15">
            <v>2393068</v>
          </cell>
        </row>
        <row r="21">
          <cell r="B21">
            <v>3698310</v>
          </cell>
          <cell r="C21">
            <v>29.383356383324845</v>
          </cell>
        </row>
        <row r="22">
          <cell r="B22">
            <v>5195972</v>
          </cell>
          <cell r="C22">
            <v>41.282395752053546</v>
          </cell>
        </row>
        <row r="23">
          <cell r="B23">
            <v>3322303</v>
          </cell>
          <cell r="C23">
            <v>26.395951951672323</v>
          </cell>
        </row>
        <row r="24">
          <cell r="B24">
            <v>248349</v>
          </cell>
          <cell r="C24">
            <v>1.973151838121288</v>
          </cell>
        </row>
        <row r="25">
          <cell r="B25">
            <v>0</v>
          </cell>
          <cell r="C25">
            <v>0</v>
          </cell>
        </row>
        <row r="26">
          <cell r="B26">
            <v>121477</v>
          </cell>
          <cell r="C26">
            <v>0.96514407482800302</v>
          </cell>
        </row>
        <row r="27">
          <cell r="B27">
            <v>12586411</v>
          </cell>
          <cell r="C27">
            <v>100</v>
          </cell>
        </row>
        <row r="28">
          <cell r="B28">
            <v>1486599</v>
          </cell>
          <cell r="C28">
            <v>68.868250121721672</v>
          </cell>
        </row>
        <row r="29">
          <cell r="B29">
            <v>417802</v>
          </cell>
          <cell r="C29">
            <v>19.355113677162141</v>
          </cell>
        </row>
        <row r="30">
          <cell r="B30">
            <v>254212</v>
          </cell>
          <cell r="C30">
            <v>11.77663620111618</v>
          </cell>
        </row>
        <row r="31">
          <cell r="B31">
            <v>2158613</v>
          </cell>
          <cell r="C31">
            <v>99.999999999999986</v>
          </cell>
        </row>
        <row r="32">
          <cell r="B32">
            <v>14745024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R376"/>
  <sheetViews>
    <sheetView view="pageLayout" zoomScaleNormal="100" zoomScaleSheetLayoutView="100" workbookViewId="0">
      <selection activeCell="G53" sqref="G53"/>
    </sheetView>
  </sheetViews>
  <sheetFormatPr defaultRowHeight="12.75" x14ac:dyDescent="0.2"/>
  <cols>
    <col min="1" max="1" width="19" customWidth="1"/>
    <col min="2" max="2" width="6.85546875" customWidth="1"/>
    <col min="3" max="3" width="7.7109375" bestFit="1" customWidth="1"/>
    <col min="4" max="4" width="7.85546875" customWidth="1"/>
    <col min="5" max="5" width="6.85546875" bestFit="1" customWidth="1"/>
    <col min="6" max="6" width="7" customWidth="1"/>
    <col min="7" max="7" width="8" customWidth="1"/>
    <col min="8" max="8" width="7.7109375" customWidth="1"/>
    <col min="9" max="9" width="6.85546875" bestFit="1" customWidth="1"/>
    <col min="10" max="10" width="7.85546875" style="64" customWidth="1"/>
    <col min="11" max="11" width="7.5703125" style="64" customWidth="1"/>
    <col min="12" max="12" width="7.85546875" style="64" customWidth="1"/>
  </cols>
  <sheetData>
    <row r="1" spans="1:18" s="9" customFormat="1" ht="13.5" customHeight="1" thickTop="1" x14ac:dyDescent="0.2">
      <c r="A1" s="385" t="s">
        <v>0</v>
      </c>
      <c r="B1" s="1" t="s">
        <v>1</v>
      </c>
      <c r="C1" s="2"/>
      <c r="D1" s="3"/>
      <c r="E1" s="4"/>
      <c r="F1" s="1" t="s">
        <v>2</v>
      </c>
      <c r="G1" s="2"/>
      <c r="H1" s="3"/>
      <c r="I1" s="4"/>
      <c r="J1" s="5" t="s">
        <v>3</v>
      </c>
      <c r="K1" s="6"/>
      <c r="L1" s="7"/>
      <c r="M1" s="8"/>
    </row>
    <row r="2" spans="1:18" s="9" customFormat="1" ht="23.25" thickBot="1" x14ac:dyDescent="0.25">
      <c r="A2" s="386"/>
      <c r="B2" s="10" t="s">
        <v>4</v>
      </c>
      <c r="C2" s="11" t="s">
        <v>5</v>
      </c>
      <c r="D2" s="12" t="s">
        <v>6</v>
      </c>
      <c r="E2" s="13" t="s">
        <v>7</v>
      </c>
      <c r="F2" s="10" t="s">
        <v>4</v>
      </c>
      <c r="G2" s="11" t="s">
        <v>5</v>
      </c>
      <c r="H2" s="12" t="s">
        <v>6</v>
      </c>
      <c r="I2" s="13" t="s">
        <v>7</v>
      </c>
      <c r="J2" s="14" t="s">
        <v>4</v>
      </c>
      <c r="K2" s="15" t="s">
        <v>5</v>
      </c>
      <c r="L2" s="16" t="s">
        <v>6</v>
      </c>
    </row>
    <row r="3" spans="1:18" s="9" customFormat="1" ht="13.5" thickTop="1" x14ac:dyDescent="0.2">
      <c r="A3" s="17" t="s">
        <v>8</v>
      </c>
      <c r="B3" s="18">
        <f>[1]podaci3!E2</f>
        <v>4669</v>
      </c>
      <c r="C3" s="19">
        <f>[1]podaci3!F2</f>
        <v>12094</v>
      </c>
      <c r="D3" s="20">
        <f t="shared" ref="D3:D48" si="0">B3+C3</f>
        <v>16763</v>
      </c>
      <c r="E3" s="21">
        <f t="shared" ref="E3:E47" si="1">IF($D$49&lt;&gt;0,D3/$D$49*100,0)</f>
        <v>55.486412233954518</v>
      </c>
      <c r="F3" s="18">
        <f>[1]podaci3!I2</f>
        <v>4121</v>
      </c>
      <c r="G3" s="19">
        <f>[1]podaci3!J2</f>
        <v>8874</v>
      </c>
      <c r="H3" s="20">
        <f t="shared" ref="H3:H48" si="2">F3+G3</f>
        <v>12995</v>
      </c>
      <c r="I3" s="21">
        <f t="shared" ref="I3:I48" si="3">IF($H$49&lt;&gt;0,H3/$H$49*100,0)</f>
        <v>51.022812046016732</v>
      </c>
      <c r="J3" s="18">
        <f t="shared" ref="J3:L49" si="4">IF(F3&lt;&gt;0,B3/F3*100,0)</f>
        <v>113.29774326619753</v>
      </c>
      <c r="K3" s="19">
        <f t="shared" si="4"/>
        <v>136.28577867928783</v>
      </c>
      <c r="L3" s="22">
        <f t="shared" si="4"/>
        <v>128.99576760292419</v>
      </c>
    </row>
    <row r="4" spans="1:18" s="9" customFormat="1" x14ac:dyDescent="0.2">
      <c r="A4" s="23" t="s">
        <v>9</v>
      </c>
      <c r="B4" s="24">
        <f>[1]podaci3!E3</f>
        <v>483</v>
      </c>
      <c r="C4" s="25">
        <f>[1]podaci3!F3</f>
        <v>421</v>
      </c>
      <c r="D4" s="22">
        <f t="shared" si="0"/>
        <v>904</v>
      </c>
      <c r="E4" s="21">
        <f t="shared" si="1"/>
        <v>2.9922875773724802</v>
      </c>
      <c r="F4" s="24">
        <f>[1]podaci3!I3</f>
        <v>398</v>
      </c>
      <c r="G4" s="25">
        <f>[1]podaci3!J3</f>
        <v>860</v>
      </c>
      <c r="H4" s="22">
        <f t="shared" si="2"/>
        <v>1258</v>
      </c>
      <c r="I4" s="21">
        <f t="shared" si="3"/>
        <v>4.9393380187679137</v>
      </c>
      <c r="J4" s="24">
        <f t="shared" si="4"/>
        <v>121.35678391959799</v>
      </c>
      <c r="K4" s="25">
        <f t="shared" si="4"/>
        <v>48.953488372093027</v>
      </c>
      <c r="L4" s="22">
        <f t="shared" si="4"/>
        <v>71.860095389507151</v>
      </c>
    </row>
    <row r="5" spans="1:18" s="9" customFormat="1" x14ac:dyDescent="0.2">
      <c r="A5" s="23" t="s">
        <v>10</v>
      </c>
      <c r="B5" s="24">
        <f>[1]podaci3!E5</f>
        <v>64</v>
      </c>
      <c r="C5" s="25">
        <f>[1]podaci3!F5</f>
        <v>646</v>
      </c>
      <c r="D5" s="22">
        <f t="shared" si="0"/>
        <v>710</v>
      </c>
      <c r="E5" s="21">
        <f t="shared" si="1"/>
        <v>2.3501373671841383</v>
      </c>
      <c r="F5" s="24">
        <f>[1]podaci3!I5</f>
        <v>29</v>
      </c>
      <c r="G5" s="25">
        <f>[1]podaci3!J5</f>
        <v>356</v>
      </c>
      <c r="H5" s="22">
        <f t="shared" si="2"/>
        <v>385</v>
      </c>
      <c r="I5" s="21">
        <f t="shared" si="3"/>
        <v>1.5116416035180023</v>
      </c>
      <c r="J5" s="24">
        <f t="shared" si="4"/>
        <v>220.68965517241378</v>
      </c>
      <c r="K5" s="25">
        <f t="shared" si="4"/>
        <v>181.46067415730337</v>
      </c>
      <c r="L5" s="22">
        <f t="shared" si="4"/>
        <v>184.41558441558442</v>
      </c>
    </row>
    <row r="6" spans="1:18" s="9" customFormat="1" x14ac:dyDescent="0.2">
      <c r="A6" s="23" t="s">
        <v>11</v>
      </c>
      <c r="B6" s="24">
        <f>[1]podaci3!E6</f>
        <v>11</v>
      </c>
      <c r="C6" s="25">
        <f>[1]podaci3!F6</f>
        <v>64</v>
      </c>
      <c r="D6" s="22">
        <f t="shared" si="0"/>
        <v>75</v>
      </c>
      <c r="E6" s="21">
        <f t="shared" si="1"/>
        <v>0.24825394723776106</v>
      </c>
      <c r="F6" s="24">
        <f>[1]podaci3!I6</f>
        <v>2</v>
      </c>
      <c r="G6" s="25">
        <f>[1]podaci3!J6</f>
        <v>31</v>
      </c>
      <c r="H6" s="22">
        <f t="shared" si="2"/>
        <v>33</v>
      </c>
      <c r="I6" s="21">
        <f t="shared" si="3"/>
        <v>0.12956928030154305</v>
      </c>
      <c r="J6" s="24">
        <f t="shared" si="4"/>
        <v>550</v>
      </c>
      <c r="K6" s="25">
        <f t="shared" si="4"/>
        <v>206.45161290322579</v>
      </c>
      <c r="L6" s="22">
        <f t="shared" si="4"/>
        <v>227.27272727272728</v>
      </c>
      <c r="M6" s="8"/>
    </row>
    <row r="7" spans="1:18" s="9" customFormat="1" x14ac:dyDescent="0.2">
      <c r="A7" s="23" t="s">
        <v>12</v>
      </c>
      <c r="B7" s="24">
        <f>[1]podaci3!E4</f>
        <v>88</v>
      </c>
      <c r="C7" s="25">
        <f>[1]podaci3!F4</f>
        <v>186</v>
      </c>
      <c r="D7" s="22">
        <f t="shared" si="0"/>
        <v>274</v>
      </c>
      <c r="E7" s="21">
        <f t="shared" si="1"/>
        <v>0.90695442057528719</v>
      </c>
      <c r="F7" s="24">
        <f>[1]podaci3!I4</f>
        <v>123</v>
      </c>
      <c r="G7" s="25">
        <f>[1]podaci3!J4</f>
        <v>133</v>
      </c>
      <c r="H7" s="22">
        <f t="shared" si="2"/>
        <v>256</v>
      </c>
      <c r="I7" s="21">
        <f t="shared" si="3"/>
        <v>1.0051435077937885</v>
      </c>
      <c r="J7" s="24">
        <f t="shared" si="4"/>
        <v>71.544715447154474</v>
      </c>
      <c r="K7" s="25">
        <f t="shared" si="4"/>
        <v>139.84962406015038</v>
      </c>
      <c r="L7" s="22">
        <f t="shared" si="4"/>
        <v>107.03125</v>
      </c>
    </row>
    <row r="8" spans="1:18" s="9" customFormat="1" ht="13.5" thickBot="1" x14ac:dyDescent="0.25">
      <c r="A8" s="26" t="s">
        <v>13</v>
      </c>
      <c r="B8" s="27">
        <f>SUM(B3:B7)</f>
        <v>5315</v>
      </c>
      <c r="C8" s="28">
        <f>SUM(C3:C7)</f>
        <v>13411</v>
      </c>
      <c r="D8" s="29">
        <f t="shared" si="0"/>
        <v>18726</v>
      </c>
      <c r="E8" s="30">
        <f t="shared" si="1"/>
        <v>61.984045546324182</v>
      </c>
      <c r="F8" s="27">
        <f>SUM(F3:F7)</f>
        <v>4673</v>
      </c>
      <c r="G8" s="28">
        <f>SUM(G3:G7)</f>
        <v>10254</v>
      </c>
      <c r="H8" s="29">
        <f t="shared" si="2"/>
        <v>14927</v>
      </c>
      <c r="I8" s="31">
        <f t="shared" si="3"/>
        <v>58.608504456397966</v>
      </c>
      <c r="J8" s="27">
        <f t="shared" si="4"/>
        <v>113.73849775304943</v>
      </c>
      <c r="K8" s="28">
        <f t="shared" si="4"/>
        <v>130.78798517651649</v>
      </c>
      <c r="L8" s="29">
        <f t="shared" si="4"/>
        <v>125.45052589267769</v>
      </c>
      <c r="M8" s="8"/>
      <c r="N8" s="8"/>
      <c r="O8" s="8"/>
      <c r="P8" s="8"/>
      <c r="Q8" s="8"/>
      <c r="R8" s="8"/>
    </row>
    <row r="9" spans="1:18" s="9" customFormat="1" ht="13.5" thickTop="1" x14ac:dyDescent="0.2">
      <c r="A9" s="17" t="s">
        <v>14</v>
      </c>
      <c r="B9" s="18">
        <f>[1]podaci3!E14</f>
        <v>2033</v>
      </c>
      <c r="C9" s="19">
        <f>[1]podaci3!F14</f>
        <v>1947</v>
      </c>
      <c r="D9" s="22">
        <f t="shared" si="0"/>
        <v>3980</v>
      </c>
      <c r="E9" s="21">
        <f t="shared" si="1"/>
        <v>13.174009466750523</v>
      </c>
      <c r="F9" s="18">
        <f>[1]podaci3!I14</f>
        <v>1768</v>
      </c>
      <c r="G9" s="19">
        <f>[1]podaci3!J14</f>
        <v>1233</v>
      </c>
      <c r="H9" s="22">
        <f t="shared" si="2"/>
        <v>3001</v>
      </c>
      <c r="I9" s="21">
        <f t="shared" si="3"/>
        <v>11.782951823785778</v>
      </c>
      <c r="J9" s="18">
        <f t="shared" si="4"/>
        <v>114.98868778280541</v>
      </c>
      <c r="K9" s="19">
        <f t="shared" si="4"/>
        <v>157.90754257907543</v>
      </c>
      <c r="L9" s="22">
        <f t="shared" si="4"/>
        <v>132.62245918027324</v>
      </c>
      <c r="M9" s="8"/>
      <c r="N9" s="8"/>
      <c r="O9" s="8"/>
      <c r="P9" s="8"/>
      <c r="Q9" s="8"/>
      <c r="R9" s="8"/>
    </row>
    <row r="10" spans="1:18" s="9" customFormat="1" x14ac:dyDescent="0.2">
      <c r="A10" s="23" t="s">
        <v>15</v>
      </c>
      <c r="B10" s="24">
        <v>0</v>
      </c>
      <c r="C10" s="25">
        <f>[1]podaci3!F18</f>
        <v>0</v>
      </c>
      <c r="D10" s="22">
        <f t="shared" si="0"/>
        <v>0</v>
      </c>
      <c r="E10" s="21">
        <f t="shared" si="1"/>
        <v>0</v>
      </c>
      <c r="F10" s="24">
        <f>[1]podaci3!I18</f>
        <v>0</v>
      </c>
      <c r="G10" s="25">
        <f>[1]podaci3!J18</f>
        <v>0</v>
      </c>
      <c r="H10" s="22">
        <f t="shared" si="2"/>
        <v>0</v>
      </c>
      <c r="I10" s="21">
        <f t="shared" si="3"/>
        <v>0</v>
      </c>
      <c r="J10" s="24">
        <f t="shared" si="4"/>
        <v>0</v>
      </c>
      <c r="K10" s="25">
        <f t="shared" si="4"/>
        <v>0</v>
      </c>
      <c r="L10" s="22">
        <f t="shared" si="4"/>
        <v>0</v>
      </c>
      <c r="M10" s="8"/>
      <c r="N10" s="8"/>
      <c r="O10" s="8"/>
      <c r="P10" s="8"/>
      <c r="Q10" s="8"/>
      <c r="R10" s="8"/>
    </row>
    <row r="11" spans="1:18" s="9" customFormat="1" x14ac:dyDescent="0.2">
      <c r="A11" s="23" t="s">
        <v>16</v>
      </c>
      <c r="B11" s="24">
        <f>[1]podaci3!E17</f>
        <v>449</v>
      </c>
      <c r="C11" s="25">
        <f>[1]podaci3!F17</f>
        <v>70</v>
      </c>
      <c r="D11" s="22">
        <f t="shared" si="0"/>
        <v>519</v>
      </c>
      <c r="E11" s="21">
        <f t="shared" si="1"/>
        <v>1.7179173148853069</v>
      </c>
      <c r="F11" s="24">
        <f>[1]podaci3!I17</f>
        <v>384</v>
      </c>
      <c r="G11" s="25">
        <f>[1]podaci3!J17</f>
        <v>67</v>
      </c>
      <c r="H11" s="22">
        <f t="shared" si="2"/>
        <v>451</v>
      </c>
      <c r="I11" s="21">
        <f t="shared" si="3"/>
        <v>1.7707801641210885</v>
      </c>
      <c r="J11" s="24">
        <f t="shared" si="4"/>
        <v>116.92708333333333</v>
      </c>
      <c r="K11" s="25">
        <f t="shared" si="4"/>
        <v>104.4776119402985</v>
      </c>
      <c r="L11" s="22">
        <f t="shared" si="4"/>
        <v>115.07760532150778</v>
      </c>
      <c r="M11" s="8"/>
      <c r="N11" s="8"/>
      <c r="O11" s="8"/>
      <c r="P11" s="8"/>
      <c r="Q11" s="8"/>
      <c r="R11" s="8"/>
    </row>
    <row r="12" spans="1:18" s="9" customFormat="1" x14ac:dyDescent="0.2">
      <c r="A12" s="23" t="s">
        <v>17</v>
      </c>
      <c r="B12" s="24">
        <f>[1]podaci3!E15</f>
        <v>84</v>
      </c>
      <c r="C12" s="25">
        <f>[1]podaci3!F15</f>
        <v>41</v>
      </c>
      <c r="D12" s="22">
        <f t="shared" si="0"/>
        <v>125</v>
      </c>
      <c r="E12" s="21">
        <f t="shared" si="1"/>
        <v>0.41375657872960175</v>
      </c>
      <c r="F12" s="24">
        <f>[1]podaci3!I15</f>
        <v>76</v>
      </c>
      <c r="G12" s="25">
        <f>[1]podaci3!J15</f>
        <v>21</v>
      </c>
      <c r="H12" s="22">
        <f t="shared" si="2"/>
        <v>97</v>
      </c>
      <c r="I12" s="21">
        <f t="shared" si="3"/>
        <v>0.38085515724999019</v>
      </c>
      <c r="J12" s="24">
        <f t="shared" si="4"/>
        <v>110.5263157894737</v>
      </c>
      <c r="K12" s="25">
        <f t="shared" si="4"/>
        <v>195.23809523809524</v>
      </c>
      <c r="L12" s="22">
        <f t="shared" si="4"/>
        <v>128.86597938144331</v>
      </c>
      <c r="M12" s="8"/>
      <c r="N12" s="8"/>
      <c r="O12" s="8"/>
      <c r="P12" s="8"/>
      <c r="Q12" s="8"/>
      <c r="R12" s="8"/>
    </row>
    <row r="13" spans="1:18" s="9" customFormat="1" x14ac:dyDescent="0.2">
      <c r="A13" s="23" t="s">
        <v>18</v>
      </c>
      <c r="B13" s="24">
        <f>[1]podaci3!E16</f>
        <v>58</v>
      </c>
      <c r="C13" s="25">
        <f>[1]podaci3!F16</f>
        <v>74</v>
      </c>
      <c r="D13" s="22">
        <f t="shared" si="0"/>
        <v>132</v>
      </c>
      <c r="E13" s="21">
        <f t="shared" si="1"/>
        <v>0.43692694713845948</v>
      </c>
      <c r="F13" s="24">
        <f>[1]podaci3!I16</f>
        <v>95</v>
      </c>
      <c r="G13" s="25">
        <f>[1]podaci3!J16</f>
        <v>52</v>
      </c>
      <c r="H13" s="22">
        <f t="shared" si="2"/>
        <v>147</v>
      </c>
      <c r="I13" s="21">
        <f t="shared" si="3"/>
        <v>0.5771722486159645</v>
      </c>
      <c r="J13" s="24">
        <f t="shared" si="4"/>
        <v>61.05263157894737</v>
      </c>
      <c r="K13" s="25">
        <f t="shared" si="4"/>
        <v>142.30769230769232</v>
      </c>
      <c r="L13" s="22">
        <f t="shared" si="4"/>
        <v>89.795918367346943</v>
      </c>
      <c r="M13" s="8"/>
      <c r="N13" s="8"/>
      <c r="O13" s="8"/>
      <c r="P13" s="8"/>
      <c r="Q13" s="8"/>
      <c r="R13" s="8"/>
    </row>
    <row r="14" spans="1:18" s="9" customFormat="1" ht="12.75" customHeight="1" x14ac:dyDescent="0.2">
      <c r="A14" s="32" t="s">
        <v>19</v>
      </c>
      <c r="B14" s="24">
        <f>[1]podaci3!E19</f>
        <v>33</v>
      </c>
      <c r="C14" s="25">
        <f>[1]podaci3!F19</f>
        <v>47</v>
      </c>
      <c r="D14" s="22">
        <f t="shared" si="0"/>
        <v>80</v>
      </c>
      <c r="E14" s="21">
        <f t="shared" si="1"/>
        <v>0.26480421038694513</v>
      </c>
      <c r="F14" s="24">
        <f>[1]podaci3!I19</f>
        <v>8</v>
      </c>
      <c r="G14" s="25">
        <f>[1]podaci3!J19</f>
        <v>1</v>
      </c>
      <c r="H14" s="22">
        <f t="shared" si="2"/>
        <v>9</v>
      </c>
      <c r="I14" s="21">
        <f t="shared" si="3"/>
        <v>3.533707644587538E-2</v>
      </c>
      <c r="J14" s="24">
        <f t="shared" si="4"/>
        <v>412.5</v>
      </c>
      <c r="K14" s="25">
        <f t="shared" si="4"/>
        <v>4700</v>
      </c>
      <c r="L14" s="22">
        <f t="shared" si="4"/>
        <v>888.88888888888891</v>
      </c>
      <c r="M14" s="8"/>
      <c r="N14" s="8"/>
      <c r="O14" s="8"/>
      <c r="P14" s="8"/>
      <c r="Q14" s="8"/>
      <c r="R14" s="8"/>
    </row>
    <row r="15" spans="1:18" s="9" customFormat="1" x14ac:dyDescent="0.2">
      <c r="A15" s="23" t="s">
        <v>20</v>
      </c>
      <c r="B15" s="24">
        <f>[1]podaci3!E20</f>
        <v>0</v>
      </c>
      <c r="C15" s="25">
        <f>[1]podaci3!F20</f>
        <v>0</v>
      </c>
      <c r="D15" s="22">
        <f t="shared" si="0"/>
        <v>0</v>
      </c>
      <c r="E15" s="21">
        <f t="shared" si="1"/>
        <v>0</v>
      </c>
      <c r="F15" s="24">
        <f>[1]podaci3!I20</f>
        <v>0</v>
      </c>
      <c r="G15" s="25">
        <f>[1]podaci3!J20</f>
        <v>0</v>
      </c>
      <c r="H15" s="22">
        <f t="shared" si="2"/>
        <v>0</v>
      </c>
      <c r="I15" s="21">
        <f t="shared" si="3"/>
        <v>0</v>
      </c>
      <c r="J15" s="24">
        <f t="shared" si="4"/>
        <v>0</v>
      </c>
      <c r="K15" s="25">
        <f t="shared" si="4"/>
        <v>0</v>
      </c>
      <c r="L15" s="22">
        <f t="shared" si="4"/>
        <v>0</v>
      </c>
      <c r="M15" s="8"/>
      <c r="N15" s="8"/>
      <c r="O15" s="8"/>
      <c r="P15" s="8"/>
      <c r="Q15" s="8"/>
      <c r="R15" s="8"/>
    </row>
    <row r="16" spans="1:18" s="9" customFormat="1" x14ac:dyDescent="0.2">
      <c r="A16" s="23" t="s">
        <v>21</v>
      </c>
      <c r="B16" s="24">
        <f>[1]podaci3!E21</f>
        <v>28</v>
      </c>
      <c r="C16" s="25">
        <f>[1]podaci3!F21</f>
        <v>8</v>
      </c>
      <c r="D16" s="22">
        <f t="shared" si="0"/>
        <v>36</v>
      </c>
      <c r="E16" s="21">
        <f t="shared" si="1"/>
        <v>0.11916189467412533</v>
      </c>
      <c r="F16" s="24">
        <f>[1]podaci3!I21</f>
        <v>19</v>
      </c>
      <c r="G16" s="25">
        <f>[1]podaci3!J21</f>
        <v>10</v>
      </c>
      <c r="H16" s="22">
        <f t="shared" si="2"/>
        <v>29</v>
      </c>
      <c r="I16" s="21">
        <f t="shared" si="3"/>
        <v>0.11386391299226511</v>
      </c>
      <c r="J16" s="24">
        <f t="shared" si="4"/>
        <v>147.36842105263156</v>
      </c>
      <c r="K16" s="25">
        <f t="shared" si="4"/>
        <v>80</v>
      </c>
      <c r="L16" s="22">
        <f t="shared" si="4"/>
        <v>124.13793103448276</v>
      </c>
      <c r="M16" s="8"/>
      <c r="N16" s="8"/>
      <c r="O16" s="8"/>
      <c r="P16" s="8"/>
      <c r="Q16" s="8"/>
      <c r="R16" s="8"/>
    </row>
    <row r="17" spans="1:18" s="9" customFormat="1" ht="13.5" thickBot="1" x14ac:dyDescent="0.25">
      <c r="A17" s="33" t="s">
        <v>22</v>
      </c>
      <c r="B17" s="27">
        <f>SUM(B9:B16)</f>
        <v>2685</v>
      </c>
      <c r="C17" s="28">
        <f>SUM(C9:C16)</f>
        <v>2187</v>
      </c>
      <c r="D17" s="29">
        <f t="shared" si="0"/>
        <v>4872</v>
      </c>
      <c r="E17" s="31">
        <f t="shared" si="1"/>
        <v>16.126576412564962</v>
      </c>
      <c r="F17" s="27">
        <f>SUM(F9:F16)</f>
        <v>2350</v>
      </c>
      <c r="G17" s="28">
        <f>SUM(G9:G16)</f>
        <v>1384</v>
      </c>
      <c r="H17" s="29">
        <f t="shared" si="2"/>
        <v>3734</v>
      </c>
      <c r="I17" s="31">
        <f t="shared" si="3"/>
        <v>14.660960383210963</v>
      </c>
      <c r="J17" s="27">
        <f t="shared" si="4"/>
        <v>114.25531914893617</v>
      </c>
      <c r="K17" s="28">
        <f t="shared" si="4"/>
        <v>158.02023121387282</v>
      </c>
      <c r="L17" s="29">
        <f t="shared" si="4"/>
        <v>130.4767005891805</v>
      </c>
      <c r="M17" s="8"/>
      <c r="N17" s="8"/>
      <c r="O17" s="8"/>
      <c r="P17" s="8"/>
      <c r="Q17" s="8"/>
      <c r="R17" s="8"/>
    </row>
    <row r="18" spans="1:18" s="9" customFormat="1" ht="1.5" customHeight="1" thickTop="1" x14ac:dyDescent="0.2">
      <c r="A18" s="23" t="s">
        <v>23</v>
      </c>
      <c r="B18" s="18">
        <f>[1]podaci3!E8</f>
        <v>317</v>
      </c>
      <c r="C18" s="19">
        <f>[1]podaci3!F8</f>
        <v>656</v>
      </c>
      <c r="D18" s="22">
        <f t="shared" si="0"/>
        <v>973</v>
      </c>
      <c r="E18" s="21">
        <f t="shared" si="1"/>
        <v>3.2206812088312207</v>
      </c>
      <c r="F18" s="18">
        <f>[1]podaci3!I8</f>
        <v>373</v>
      </c>
      <c r="G18" s="19">
        <f>[1]podaci3!J8</f>
        <v>552</v>
      </c>
      <c r="H18" s="22">
        <f t="shared" si="2"/>
        <v>925</v>
      </c>
      <c r="I18" s="21">
        <f t="shared" si="3"/>
        <v>3.6318661902705252</v>
      </c>
      <c r="J18" s="18">
        <f t="shared" si="4"/>
        <v>84.986595174262732</v>
      </c>
      <c r="K18" s="19">
        <f t="shared" si="4"/>
        <v>118.84057971014492</v>
      </c>
      <c r="L18" s="22">
        <f t="shared" si="4"/>
        <v>105.18918918918918</v>
      </c>
      <c r="M18" s="8"/>
      <c r="N18" s="8"/>
      <c r="O18" s="8"/>
      <c r="P18" s="8"/>
      <c r="Q18" s="8"/>
      <c r="R18" s="8"/>
    </row>
    <row r="19" spans="1:18" s="9" customFormat="1" hidden="1" x14ac:dyDescent="0.2">
      <c r="A19" s="23" t="s">
        <v>24</v>
      </c>
      <c r="B19" s="24">
        <f>[1]podaci3!E9</f>
        <v>0</v>
      </c>
      <c r="C19" s="25">
        <f>[1]podaci3!F9</f>
        <v>0</v>
      </c>
      <c r="D19" s="22">
        <f t="shared" si="0"/>
        <v>0</v>
      </c>
      <c r="E19" s="21">
        <f t="shared" si="1"/>
        <v>0</v>
      </c>
      <c r="F19" s="24">
        <f>[1]podaci3!I9</f>
        <v>0</v>
      </c>
      <c r="G19" s="25">
        <f>[1]podaci3!J9</f>
        <v>0</v>
      </c>
      <c r="H19" s="22">
        <f t="shared" si="2"/>
        <v>0</v>
      </c>
      <c r="I19" s="21">
        <f t="shared" si="3"/>
        <v>0</v>
      </c>
      <c r="J19" s="24">
        <f t="shared" si="4"/>
        <v>0</v>
      </c>
      <c r="K19" s="25">
        <f t="shared" si="4"/>
        <v>0</v>
      </c>
      <c r="L19" s="22">
        <f t="shared" si="4"/>
        <v>0</v>
      </c>
      <c r="M19" s="8"/>
      <c r="N19" s="8"/>
      <c r="O19" s="8"/>
      <c r="P19" s="8"/>
      <c r="Q19" s="8"/>
      <c r="R19" s="8"/>
    </row>
    <row r="20" spans="1:18" s="9" customFormat="1" ht="14.25" hidden="1" customHeight="1" x14ac:dyDescent="0.2">
      <c r="A20" s="32" t="s">
        <v>25</v>
      </c>
      <c r="B20" s="24">
        <f>[1]podaci3!E10</f>
        <v>0</v>
      </c>
      <c r="C20" s="25">
        <f>[1]podaci3!F10</f>
        <v>0</v>
      </c>
      <c r="D20" s="22">
        <f t="shared" si="0"/>
        <v>0</v>
      </c>
      <c r="E20" s="21">
        <f t="shared" si="1"/>
        <v>0</v>
      </c>
      <c r="F20" s="24">
        <f>[1]podaci3!I10</f>
        <v>0</v>
      </c>
      <c r="G20" s="25">
        <f>[1]podaci3!J10</f>
        <v>0</v>
      </c>
      <c r="H20" s="22">
        <f t="shared" si="2"/>
        <v>0</v>
      </c>
      <c r="I20" s="21">
        <f t="shared" si="3"/>
        <v>0</v>
      </c>
      <c r="J20" s="24">
        <f t="shared" si="4"/>
        <v>0</v>
      </c>
      <c r="K20" s="25">
        <f t="shared" si="4"/>
        <v>0</v>
      </c>
      <c r="L20" s="22">
        <f t="shared" si="4"/>
        <v>0</v>
      </c>
      <c r="M20" s="8"/>
      <c r="N20" s="8"/>
      <c r="O20" s="8"/>
      <c r="P20" s="8"/>
      <c r="Q20" s="8"/>
      <c r="R20" s="8"/>
    </row>
    <row r="21" spans="1:18" s="9" customFormat="1" hidden="1" x14ac:dyDescent="0.2">
      <c r="A21" s="23" t="s">
        <v>26</v>
      </c>
      <c r="B21" s="24">
        <f>[1]podaci3!E11</f>
        <v>0</v>
      </c>
      <c r="C21" s="25">
        <f>[1]podaci3!F11</f>
        <v>0</v>
      </c>
      <c r="D21" s="22">
        <f t="shared" si="0"/>
        <v>0</v>
      </c>
      <c r="E21" s="21">
        <f t="shared" si="1"/>
        <v>0</v>
      </c>
      <c r="F21" s="24">
        <f>[1]podaci3!I11</f>
        <v>0</v>
      </c>
      <c r="G21" s="25">
        <f>[1]podaci3!J11</f>
        <v>0</v>
      </c>
      <c r="H21" s="22">
        <f t="shared" si="2"/>
        <v>0</v>
      </c>
      <c r="I21" s="21">
        <f t="shared" si="3"/>
        <v>0</v>
      </c>
      <c r="J21" s="24">
        <f t="shared" si="4"/>
        <v>0</v>
      </c>
      <c r="K21" s="25">
        <f t="shared" si="4"/>
        <v>0</v>
      </c>
      <c r="L21" s="22">
        <f t="shared" si="4"/>
        <v>0</v>
      </c>
      <c r="M21" s="8"/>
      <c r="N21" s="8"/>
      <c r="O21" s="8"/>
      <c r="P21" s="8"/>
      <c r="Q21" s="8"/>
      <c r="R21" s="8"/>
    </row>
    <row r="22" spans="1:18" s="9" customFormat="1" ht="13.5" thickBot="1" x14ac:dyDescent="0.25">
      <c r="A22" s="33" t="s">
        <v>27</v>
      </c>
      <c r="B22" s="34">
        <f>SUM(B18:B21)</f>
        <v>317</v>
      </c>
      <c r="C22" s="28">
        <f>SUM(C18:C21)</f>
        <v>656</v>
      </c>
      <c r="D22" s="35">
        <f t="shared" si="0"/>
        <v>973</v>
      </c>
      <c r="E22" s="36">
        <f t="shared" si="1"/>
        <v>3.2206812088312207</v>
      </c>
      <c r="F22" s="34">
        <f>SUM(F18:F21)</f>
        <v>373</v>
      </c>
      <c r="G22" s="28">
        <f>SUM(G18:G21)</f>
        <v>552</v>
      </c>
      <c r="H22" s="35">
        <f t="shared" si="2"/>
        <v>925</v>
      </c>
      <c r="I22" s="36">
        <f t="shared" si="3"/>
        <v>3.6318661902705252</v>
      </c>
      <c r="J22" s="34">
        <f t="shared" si="4"/>
        <v>84.986595174262732</v>
      </c>
      <c r="K22" s="28">
        <f t="shared" si="4"/>
        <v>118.84057971014492</v>
      </c>
      <c r="L22" s="35">
        <f t="shared" si="4"/>
        <v>105.18918918918918</v>
      </c>
      <c r="M22" s="8"/>
      <c r="N22" s="8"/>
      <c r="O22" s="8"/>
      <c r="P22" s="8"/>
      <c r="Q22" s="8"/>
      <c r="R22" s="8"/>
    </row>
    <row r="23" spans="1:18" s="9" customFormat="1" ht="13.5" thickTop="1" x14ac:dyDescent="0.2">
      <c r="A23" s="37" t="s">
        <v>28</v>
      </c>
      <c r="B23" s="18">
        <f>[1]podaci3!E12</f>
        <v>15</v>
      </c>
      <c r="C23" s="19">
        <f>[1]podaci3!F12</f>
        <v>6</v>
      </c>
      <c r="D23" s="22">
        <f t="shared" si="0"/>
        <v>21</v>
      </c>
      <c r="E23" s="21">
        <f t="shared" si="1"/>
        <v>6.9511105226573097E-2</v>
      </c>
      <c r="F23" s="18">
        <f>[1]podaci3!I12</f>
        <v>28</v>
      </c>
      <c r="G23" s="19">
        <f>[1]podaci3!J12</f>
        <v>17</v>
      </c>
      <c r="H23" s="22">
        <f t="shared" si="2"/>
        <v>45</v>
      </c>
      <c r="I23" s="21">
        <f t="shared" si="3"/>
        <v>0.17668538222937691</v>
      </c>
      <c r="J23" s="18">
        <f t="shared" si="4"/>
        <v>53.571428571428569</v>
      </c>
      <c r="K23" s="19">
        <f t="shared" si="4"/>
        <v>35.294117647058826</v>
      </c>
      <c r="L23" s="22">
        <f t="shared" si="4"/>
        <v>46.666666666666664</v>
      </c>
      <c r="M23" s="8"/>
      <c r="N23" s="8"/>
      <c r="O23" s="8"/>
      <c r="P23" s="8"/>
      <c r="Q23" s="8"/>
      <c r="R23" s="8"/>
    </row>
    <row r="24" spans="1:18" s="9" customFormat="1" x14ac:dyDescent="0.2">
      <c r="A24" s="23" t="s">
        <v>29</v>
      </c>
      <c r="B24" s="24">
        <f>[1]podaci3!E13</f>
        <v>0</v>
      </c>
      <c r="C24" s="25">
        <f>[1]podaci3!F13</f>
        <v>0</v>
      </c>
      <c r="D24" s="22">
        <f t="shared" si="0"/>
        <v>0</v>
      </c>
      <c r="E24" s="21">
        <f t="shared" si="1"/>
        <v>0</v>
      </c>
      <c r="F24" s="24">
        <f>[1]podaci3!I13</f>
        <v>5</v>
      </c>
      <c r="G24" s="25">
        <f>[1]podaci3!J13</f>
        <v>0</v>
      </c>
      <c r="H24" s="22">
        <f t="shared" si="2"/>
        <v>5</v>
      </c>
      <c r="I24" s="21">
        <f t="shared" si="3"/>
        <v>1.9631709136597432E-2</v>
      </c>
      <c r="J24" s="24">
        <f t="shared" si="4"/>
        <v>0</v>
      </c>
      <c r="K24" s="25">
        <f t="shared" si="4"/>
        <v>0</v>
      </c>
      <c r="L24" s="22">
        <f t="shared" si="4"/>
        <v>0</v>
      </c>
      <c r="M24" s="8"/>
      <c r="N24" s="8"/>
      <c r="O24" s="8"/>
      <c r="P24" s="8"/>
      <c r="Q24" s="8"/>
      <c r="R24" s="8"/>
    </row>
    <row r="25" spans="1:18" s="9" customFormat="1" ht="13.5" thickBot="1" x14ac:dyDescent="0.25">
      <c r="A25" s="33" t="s">
        <v>30</v>
      </c>
      <c r="B25" s="27">
        <f>SUM(B23:B24)</f>
        <v>15</v>
      </c>
      <c r="C25" s="38">
        <f>SUM(C23:C24)</f>
        <v>6</v>
      </c>
      <c r="D25" s="29">
        <f t="shared" si="0"/>
        <v>21</v>
      </c>
      <c r="E25" s="31">
        <f t="shared" si="1"/>
        <v>6.9511105226573097E-2</v>
      </c>
      <c r="F25" s="27">
        <f>SUM(F23:F24)</f>
        <v>33</v>
      </c>
      <c r="G25" s="28">
        <f>SUM(G23:G24)</f>
        <v>17</v>
      </c>
      <c r="H25" s="29">
        <f t="shared" si="2"/>
        <v>50</v>
      </c>
      <c r="I25" s="31">
        <f t="shared" si="3"/>
        <v>0.19631709136597431</v>
      </c>
      <c r="J25" s="27">
        <f t="shared" si="4"/>
        <v>45.454545454545453</v>
      </c>
      <c r="K25" s="28">
        <f t="shared" si="4"/>
        <v>35.294117647058826</v>
      </c>
      <c r="L25" s="29">
        <f t="shared" si="4"/>
        <v>42</v>
      </c>
      <c r="M25" s="8"/>
      <c r="N25" s="8"/>
      <c r="O25" s="8"/>
      <c r="P25" s="8"/>
      <c r="Q25" s="8"/>
      <c r="R25" s="8"/>
    </row>
    <row r="26" spans="1:18" s="9" customFormat="1" ht="13.5" thickTop="1" x14ac:dyDescent="0.2">
      <c r="A26" s="23" t="s">
        <v>31</v>
      </c>
      <c r="B26" s="18">
        <f>[1]podaci3!E26</f>
        <v>68</v>
      </c>
      <c r="C26" s="19">
        <f>[1]podaci3!F26</f>
        <v>10</v>
      </c>
      <c r="D26" s="22">
        <f t="shared" si="0"/>
        <v>78</v>
      </c>
      <c r="E26" s="21">
        <f t="shared" si="1"/>
        <v>0.25818410512727152</v>
      </c>
      <c r="F26" s="18">
        <f>[1]podaci3!I26</f>
        <v>0</v>
      </c>
      <c r="G26" s="19">
        <f>[1]podaci3!J26</f>
        <v>0</v>
      </c>
      <c r="H26" s="22">
        <f t="shared" si="2"/>
        <v>0</v>
      </c>
      <c r="I26" s="21">
        <f t="shared" si="3"/>
        <v>0</v>
      </c>
      <c r="J26" s="18">
        <f t="shared" si="4"/>
        <v>0</v>
      </c>
      <c r="K26" s="19">
        <f t="shared" si="4"/>
        <v>0</v>
      </c>
      <c r="L26" s="22">
        <f t="shared" si="4"/>
        <v>0</v>
      </c>
      <c r="M26" s="8"/>
      <c r="N26" s="8"/>
      <c r="O26" s="8"/>
      <c r="P26" s="8"/>
      <c r="Q26" s="8"/>
      <c r="R26" s="8"/>
    </row>
    <row r="27" spans="1:18" s="9" customFormat="1" x14ac:dyDescent="0.2">
      <c r="A27" s="23" t="s">
        <v>32</v>
      </c>
      <c r="B27" s="24">
        <f>[1]podaci3!E25</f>
        <v>197</v>
      </c>
      <c r="C27" s="25">
        <f>[1]podaci3!F25</f>
        <v>255</v>
      </c>
      <c r="D27" s="22">
        <f t="shared" si="0"/>
        <v>452</v>
      </c>
      <c r="E27" s="21">
        <f t="shared" si="1"/>
        <v>1.4961437886862401</v>
      </c>
      <c r="F27" s="24">
        <f>[1]podaci3!I25</f>
        <v>217</v>
      </c>
      <c r="G27" s="25">
        <f>[1]podaci3!J25</f>
        <v>356</v>
      </c>
      <c r="H27" s="22">
        <f t="shared" si="2"/>
        <v>573</v>
      </c>
      <c r="I27" s="21">
        <f t="shared" si="3"/>
        <v>2.2497938670540658</v>
      </c>
      <c r="J27" s="24">
        <f t="shared" si="4"/>
        <v>90.78341013824884</v>
      </c>
      <c r="K27" s="25">
        <f t="shared" si="4"/>
        <v>71.629213483146074</v>
      </c>
      <c r="L27" s="22">
        <f t="shared" si="4"/>
        <v>78.883071553228618</v>
      </c>
      <c r="M27" s="8"/>
      <c r="N27" s="8"/>
      <c r="O27" s="8"/>
      <c r="P27" s="8"/>
      <c r="Q27" s="8"/>
      <c r="R27" s="8"/>
    </row>
    <row r="28" spans="1:18" s="9" customFormat="1" x14ac:dyDescent="0.2">
      <c r="A28" s="23" t="s">
        <v>33</v>
      </c>
      <c r="B28" s="24">
        <f>[1]podaci3!E22</f>
        <v>30</v>
      </c>
      <c r="C28" s="25">
        <f>[1]podaci3!F22</f>
        <v>488</v>
      </c>
      <c r="D28" s="22">
        <f t="shared" si="0"/>
        <v>518</v>
      </c>
      <c r="E28" s="21">
        <f t="shared" si="1"/>
        <v>1.7146072622554698</v>
      </c>
      <c r="F28" s="24">
        <f>[1]podaci3!I22</f>
        <v>23</v>
      </c>
      <c r="G28" s="25">
        <f>[1]podaci3!J22</f>
        <v>77</v>
      </c>
      <c r="H28" s="22">
        <f t="shared" si="2"/>
        <v>100</v>
      </c>
      <c r="I28" s="21">
        <f t="shared" si="3"/>
        <v>0.39263418273194861</v>
      </c>
      <c r="J28" s="24">
        <f t="shared" si="4"/>
        <v>130.43478260869566</v>
      </c>
      <c r="K28" s="25">
        <f t="shared" si="4"/>
        <v>633.76623376623377</v>
      </c>
      <c r="L28" s="22">
        <f t="shared" si="4"/>
        <v>518</v>
      </c>
      <c r="M28" s="8"/>
      <c r="N28" s="8"/>
      <c r="O28" s="8"/>
      <c r="P28" s="8"/>
      <c r="Q28" s="8"/>
      <c r="R28" s="8"/>
    </row>
    <row r="29" spans="1:18" s="9" customFormat="1" x14ac:dyDescent="0.2">
      <c r="A29" s="23" t="s">
        <v>34</v>
      </c>
      <c r="B29" s="24">
        <f>[1]podaci3!E27</f>
        <v>32</v>
      </c>
      <c r="C29" s="25">
        <f>[1]podaci3!F27</f>
        <v>137</v>
      </c>
      <c r="D29" s="22">
        <f t="shared" si="0"/>
        <v>169</v>
      </c>
      <c r="E29" s="21">
        <f t="shared" si="1"/>
        <v>0.55939889444242163</v>
      </c>
      <c r="F29" s="24">
        <f>[1]podaci3!I27</f>
        <v>17</v>
      </c>
      <c r="G29" s="25">
        <f>[1]podaci3!J27</f>
        <v>99</v>
      </c>
      <c r="H29" s="22">
        <f t="shared" si="2"/>
        <v>116</v>
      </c>
      <c r="I29" s="21">
        <f t="shared" si="3"/>
        <v>0.45545565196906046</v>
      </c>
      <c r="J29" s="24">
        <f t="shared" si="4"/>
        <v>188.23529411764704</v>
      </c>
      <c r="K29" s="25">
        <f t="shared" si="4"/>
        <v>138.38383838383839</v>
      </c>
      <c r="L29" s="22">
        <f t="shared" si="4"/>
        <v>145.68965517241378</v>
      </c>
      <c r="M29" s="8"/>
      <c r="N29" s="8"/>
      <c r="O29" s="8"/>
      <c r="P29" s="8"/>
      <c r="Q29" s="8"/>
      <c r="R29" s="8"/>
    </row>
    <row r="30" spans="1:18" s="9" customFormat="1" x14ac:dyDescent="0.2">
      <c r="A30" s="23" t="s">
        <v>35</v>
      </c>
      <c r="B30" s="24">
        <f>[1]podaci3!E23</f>
        <v>0</v>
      </c>
      <c r="C30" s="25">
        <f>[1]podaci3!F23</f>
        <v>0</v>
      </c>
      <c r="D30" s="22">
        <f t="shared" si="0"/>
        <v>0</v>
      </c>
      <c r="E30" s="21">
        <f t="shared" si="1"/>
        <v>0</v>
      </c>
      <c r="F30" s="24">
        <f>[1]podaci3!I23</f>
        <v>0</v>
      </c>
      <c r="G30" s="25">
        <f>[1]podaci3!J23</f>
        <v>0</v>
      </c>
      <c r="H30" s="22">
        <f t="shared" si="2"/>
        <v>0</v>
      </c>
      <c r="I30" s="21">
        <f t="shared" si="3"/>
        <v>0</v>
      </c>
      <c r="J30" s="24">
        <f t="shared" si="4"/>
        <v>0</v>
      </c>
      <c r="K30" s="25">
        <f t="shared" si="4"/>
        <v>0</v>
      </c>
      <c r="L30" s="22">
        <f t="shared" si="4"/>
        <v>0</v>
      </c>
      <c r="M30" s="8"/>
      <c r="N30" s="8"/>
      <c r="O30" s="8"/>
      <c r="P30" s="8"/>
      <c r="Q30" s="8"/>
      <c r="R30" s="8"/>
    </row>
    <row r="31" spans="1:18" s="9" customFormat="1" x14ac:dyDescent="0.2">
      <c r="A31" s="39" t="s">
        <v>36</v>
      </c>
      <c r="B31" s="24">
        <f>[1]podaci3!E28</f>
        <v>0</v>
      </c>
      <c r="C31" s="25">
        <f>[1]podaci3!F28</f>
        <v>3</v>
      </c>
      <c r="D31" s="22">
        <f t="shared" si="0"/>
        <v>3</v>
      </c>
      <c r="E31" s="21">
        <f t="shared" si="1"/>
        <v>9.930157889510443E-3</v>
      </c>
      <c r="F31" s="24">
        <f>[1]podaci3!I28</f>
        <v>5</v>
      </c>
      <c r="G31" s="25">
        <f>[1]podaci3!J28</f>
        <v>4</v>
      </c>
      <c r="H31" s="22">
        <f t="shared" si="2"/>
        <v>9</v>
      </c>
      <c r="I31" s="21">
        <f t="shared" si="3"/>
        <v>3.533707644587538E-2</v>
      </c>
      <c r="J31" s="24">
        <f t="shared" si="4"/>
        <v>0</v>
      </c>
      <c r="K31" s="25">
        <f t="shared" si="4"/>
        <v>75</v>
      </c>
      <c r="L31" s="22">
        <f t="shared" si="4"/>
        <v>33.333333333333329</v>
      </c>
      <c r="M31" s="8"/>
      <c r="N31" s="8"/>
      <c r="O31" s="8"/>
      <c r="P31" s="8"/>
      <c r="Q31" s="8"/>
      <c r="R31" s="8"/>
    </row>
    <row r="32" spans="1:18" s="9" customFormat="1" x14ac:dyDescent="0.2">
      <c r="A32" s="39" t="s">
        <v>37</v>
      </c>
      <c r="B32" s="24">
        <f>[1]podaci3!E24</f>
        <v>0</v>
      </c>
      <c r="C32" s="25">
        <f>[1]podaci3!F24</f>
        <v>5</v>
      </c>
      <c r="D32" s="22">
        <f t="shared" si="0"/>
        <v>5</v>
      </c>
      <c r="E32" s="21">
        <f t="shared" si="1"/>
        <v>1.655026314918407E-2</v>
      </c>
      <c r="F32" s="24">
        <f>[1]podaci3!I24</f>
        <v>14</v>
      </c>
      <c r="G32" s="25">
        <f>[1]podaci3!J24</f>
        <v>28</v>
      </c>
      <c r="H32" s="22">
        <f t="shared" si="2"/>
        <v>42</v>
      </c>
      <c r="I32" s="21">
        <f t="shared" si="3"/>
        <v>0.16490635674741844</v>
      </c>
      <c r="J32" s="24">
        <f t="shared" si="4"/>
        <v>0</v>
      </c>
      <c r="K32" s="25">
        <f t="shared" si="4"/>
        <v>17.857142857142858</v>
      </c>
      <c r="L32" s="22">
        <f t="shared" si="4"/>
        <v>11.904761904761903</v>
      </c>
      <c r="M32" s="8"/>
      <c r="N32" s="8"/>
      <c r="O32" s="8"/>
      <c r="P32" s="8"/>
      <c r="Q32" s="8"/>
      <c r="R32" s="8"/>
    </row>
    <row r="33" spans="1:18" s="9" customFormat="1" ht="13.5" thickBot="1" x14ac:dyDescent="0.25">
      <c r="A33" s="33" t="s">
        <v>38</v>
      </c>
      <c r="B33" s="27">
        <f>SUM(B26:B32)</f>
        <v>327</v>
      </c>
      <c r="C33" s="28">
        <f>SUM(C26:C32)</f>
        <v>898</v>
      </c>
      <c r="D33" s="29">
        <f t="shared" si="0"/>
        <v>1225</v>
      </c>
      <c r="E33" s="31">
        <f t="shared" si="1"/>
        <v>4.054814471550098</v>
      </c>
      <c r="F33" s="27">
        <f>SUM(F26:F32)</f>
        <v>276</v>
      </c>
      <c r="G33" s="28">
        <f>SUM(G26:G32)</f>
        <v>564</v>
      </c>
      <c r="H33" s="29">
        <f t="shared" si="2"/>
        <v>840</v>
      </c>
      <c r="I33" s="31">
        <f t="shared" si="3"/>
        <v>3.2981271349483685</v>
      </c>
      <c r="J33" s="27">
        <f t="shared" si="4"/>
        <v>118.4782608695652</v>
      </c>
      <c r="K33" s="28">
        <f t="shared" si="4"/>
        <v>159.21985815602838</v>
      </c>
      <c r="L33" s="29">
        <f t="shared" si="4"/>
        <v>145.83333333333331</v>
      </c>
      <c r="M33" s="8"/>
      <c r="N33" s="8"/>
      <c r="O33" s="8"/>
      <c r="P33" s="8"/>
      <c r="Q33" s="8"/>
      <c r="R33" s="8"/>
    </row>
    <row r="34" spans="1:18" s="9" customFormat="1" ht="14.25" thickTop="1" thickBot="1" x14ac:dyDescent="0.25">
      <c r="A34" s="40" t="s">
        <v>172</v>
      </c>
      <c r="B34" s="41">
        <f>[1]podaci3!E30</f>
        <v>21</v>
      </c>
      <c r="C34" s="42">
        <f>[1]podaci3!F30</f>
        <v>37</v>
      </c>
      <c r="D34" s="43">
        <f t="shared" si="0"/>
        <v>58</v>
      </c>
      <c r="E34" s="44">
        <f t="shared" si="1"/>
        <v>0.19198305253053524</v>
      </c>
      <c r="F34" s="41">
        <f>[1]podaci3!I30</f>
        <v>22</v>
      </c>
      <c r="G34" s="42">
        <f>[1]podaci3!J30</f>
        <v>36</v>
      </c>
      <c r="H34" s="43">
        <f t="shared" si="2"/>
        <v>58</v>
      </c>
      <c r="I34" s="44">
        <f t="shared" si="3"/>
        <v>0.22772782598453023</v>
      </c>
      <c r="J34" s="41">
        <f t="shared" si="4"/>
        <v>95.454545454545453</v>
      </c>
      <c r="K34" s="42">
        <f t="shared" si="4"/>
        <v>102.77777777777777</v>
      </c>
      <c r="L34" s="43">
        <f t="shared" si="4"/>
        <v>100</v>
      </c>
      <c r="M34" s="8"/>
      <c r="N34" s="8"/>
      <c r="O34" s="8"/>
      <c r="P34" s="8"/>
      <c r="Q34" s="8"/>
      <c r="R34" s="8"/>
    </row>
    <row r="35" spans="1:18" s="9" customFormat="1" ht="14.25" thickTop="1" thickBot="1" x14ac:dyDescent="0.25">
      <c r="A35" s="40" t="s">
        <v>40</v>
      </c>
      <c r="B35" s="41">
        <f>[1]podaci3!E31</f>
        <v>573</v>
      </c>
      <c r="C35" s="42">
        <f>[1]podaci3!F31</f>
        <v>1733</v>
      </c>
      <c r="D35" s="43">
        <f t="shared" si="0"/>
        <v>2306</v>
      </c>
      <c r="E35" s="44">
        <f t="shared" si="1"/>
        <v>7.6329813644036948</v>
      </c>
      <c r="F35" s="41">
        <f>[1]podaci3!I31</f>
        <v>737</v>
      </c>
      <c r="G35" s="42">
        <f>[1]podaci3!J31</f>
        <v>1752</v>
      </c>
      <c r="H35" s="43">
        <f t="shared" si="2"/>
        <v>2489</v>
      </c>
      <c r="I35" s="44">
        <f t="shared" si="3"/>
        <v>9.7726648081982024</v>
      </c>
      <c r="J35" s="41">
        <f t="shared" si="4"/>
        <v>77.747625508819539</v>
      </c>
      <c r="K35" s="42">
        <f t="shared" si="4"/>
        <v>98.915525114155258</v>
      </c>
      <c r="L35" s="43">
        <f t="shared" si="4"/>
        <v>92.647649658497386</v>
      </c>
      <c r="M35" s="8"/>
      <c r="N35" s="8"/>
      <c r="O35" s="8"/>
      <c r="P35" s="8"/>
      <c r="Q35" s="8"/>
      <c r="R35" s="8"/>
    </row>
    <row r="36" spans="1:18" s="9" customFormat="1" ht="13.5" thickTop="1" x14ac:dyDescent="0.2">
      <c r="A36" s="37" t="s">
        <v>41</v>
      </c>
      <c r="B36" s="18">
        <f>[1]podaci3!E32</f>
        <v>43</v>
      </c>
      <c r="C36" s="19">
        <f>[1]podaci3!F32</f>
        <v>265</v>
      </c>
      <c r="D36" s="22">
        <f t="shared" si="0"/>
        <v>308</v>
      </c>
      <c r="E36" s="21">
        <f t="shared" si="1"/>
        <v>1.0194962099897389</v>
      </c>
      <c r="F36" s="24">
        <f>[1]podaci3!I32</f>
        <v>98</v>
      </c>
      <c r="G36" s="25">
        <f>[1]podaci3!J32</f>
        <v>246</v>
      </c>
      <c r="H36" s="22">
        <f>F36+G36</f>
        <v>344</v>
      </c>
      <c r="I36" s="21">
        <f t="shared" si="3"/>
        <v>1.3506615885979032</v>
      </c>
      <c r="J36" s="18">
        <f t="shared" si="4"/>
        <v>43.877551020408163</v>
      </c>
      <c r="K36" s="19">
        <f t="shared" si="4"/>
        <v>107.72357723577235</v>
      </c>
      <c r="L36" s="22">
        <f t="shared" si="4"/>
        <v>89.534883720930239</v>
      </c>
      <c r="M36" s="8"/>
      <c r="N36" s="8"/>
      <c r="O36" s="8"/>
      <c r="P36" s="8"/>
      <c r="Q36" s="8"/>
      <c r="R36" s="8"/>
    </row>
    <row r="37" spans="1:18" s="9" customFormat="1" x14ac:dyDescent="0.2">
      <c r="A37" s="23" t="s">
        <v>42</v>
      </c>
      <c r="B37" s="24">
        <f>[1]podaci3!E33</f>
        <v>0</v>
      </c>
      <c r="C37" s="25">
        <f>[1]podaci3!F33</f>
        <v>0</v>
      </c>
      <c r="D37" s="22">
        <f t="shared" si="0"/>
        <v>0</v>
      </c>
      <c r="E37" s="45">
        <f t="shared" si="1"/>
        <v>0</v>
      </c>
      <c r="F37" s="24">
        <f>[1]podaci3!I33</f>
        <v>40</v>
      </c>
      <c r="G37" s="25">
        <f>[1]podaci3!J33</f>
        <v>0</v>
      </c>
      <c r="H37" s="22">
        <f t="shared" si="2"/>
        <v>40</v>
      </c>
      <c r="I37" s="21">
        <f t="shared" si="3"/>
        <v>0.15705367309277946</v>
      </c>
      <c r="J37" s="24">
        <f t="shared" si="4"/>
        <v>0</v>
      </c>
      <c r="K37" s="25">
        <f t="shared" si="4"/>
        <v>0</v>
      </c>
      <c r="L37" s="22">
        <f t="shared" si="4"/>
        <v>0</v>
      </c>
      <c r="M37" s="8"/>
      <c r="N37" s="8"/>
      <c r="O37" s="8"/>
      <c r="P37" s="8"/>
      <c r="Q37" s="8"/>
      <c r="R37" s="8"/>
    </row>
    <row r="38" spans="1:18" s="9" customFormat="1" ht="13.5" thickBot="1" x14ac:dyDescent="0.25">
      <c r="A38" s="33" t="s">
        <v>43</v>
      </c>
      <c r="B38" s="34">
        <f>SUM(B36:B37)</f>
        <v>43</v>
      </c>
      <c r="C38" s="28">
        <f>SUM(C36:C37)</f>
        <v>265</v>
      </c>
      <c r="D38" s="29">
        <f t="shared" si="0"/>
        <v>308</v>
      </c>
      <c r="E38" s="31">
        <f t="shared" si="1"/>
        <v>1.0194962099897389</v>
      </c>
      <c r="F38" s="27">
        <f>SUM(F36:F37)</f>
        <v>138</v>
      </c>
      <c r="G38" s="28">
        <f>SUM(G36:G37)</f>
        <v>246</v>
      </c>
      <c r="H38" s="29">
        <f t="shared" si="2"/>
        <v>384</v>
      </c>
      <c r="I38" s="31">
        <f t="shared" si="3"/>
        <v>1.5077152616906828</v>
      </c>
      <c r="J38" s="27">
        <f t="shared" si="4"/>
        <v>31.159420289855071</v>
      </c>
      <c r="K38" s="28">
        <f t="shared" si="4"/>
        <v>107.72357723577235</v>
      </c>
      <c r="L38" s="29">
        <f t="shared" si="4"/>
        <v>80.208333333333343</v>
      </c>
      <c r="M38" s="8"/>
      <c r="N38" s="8"/>
      <c r="O38" s="8"/>
      <c r="P38" s="8"/>
      <c r="Q38" s="8"/>
      <c r="R38" s="8"/>
    </row>
    <row r="39" spans="1:18" s="9" customFormat="1" ht="13.5" thickTop="1" x14ac:dyDescent="0.2">
      <c r="A39" s="23" t="s">
        <v>44</v>
      </c>
      <c r="B39" s="18">
        <f>[1]podaci3!E34</f>
        <v>93</v>
      </c>
      <c r="C39" s="19">
        <f>[1]podaci3!F34</f>
        <v>0</v>
      </c>
      <c r="D39" s="22">
        <f t="shared" si="0"/>
        <v>93</v>
      </c>
      <c r="E39" s="21">
        <f t="shared" si="1"/>
        <v>0.30783489457482371</v>
      </c>
      <c r="F39" s="18">
        <f>[1]podaci3!I34</f>
        <v>79</v>
      </c>
      <c r="G39" s="19">
        <f>[1]podaci3!J34</f>
        <v>0</v>
      </c>
      <c r="H39" s="22">
        <f t="shared" si="2"/>
        <v>79</v>
      </c>
      <c r="I39" s="21">
        <f t="shared" si="3"/>
        <v>0.31018100435823942</v>
      </c>
      <c r="J39" s="18">
        <f t="shared" si="4"/>
        <v>117.72151898734178</v>
      </c>
      <c r="K39" s="19">
        <f t="shared" si="4"/>
        <v>0</v>
      </c>
      <c r="L39" s="22">
        <f t="shared" si="4"/>
        <v>117.72151898734178</v>
      </c>
      <c r="M39" s="8"/>
      <c r="N39" s="8"/>
      <c r="O39" s="8"/>
      <c r="P39" s="8"/>
      <c r="Q39" s="8"/>
      <c r="R39" s="8"/>
    </row>
    <row r="40" spans="1:18" s="9" customFormat="1" x14ac:dyDescent="0.2">
      <c r="A40" s="23" t="s">
        <v>45</v>
      </c>
      <c r="B40" s="24">
        <f>[1]podaci3!E35</f>
        <v>478</v>
      </c>
      <c r="C40" s="25">
        <f>[1]podaci3!F35</f>
        <v>91</v>
      </c>
      <c r="D40" s="22">
        <f t="shared" si="0"/>
        <v>569</v>
      </c>
      <c r="E40" s="21">
        <f t="shared" si="1"/>
        <v>1.8834199463771475</v>
      </c>
      <c r="F40" s="24">
        <f>[1]podaci3!I35</f>
        <v>591</v>
      </c>
      <c r="G40" s="25">
        <f>[1]podaci3!J35</f>
        <v>86</v>
      </c>
      <c r="H40" s="22">
        <f t="shared" si="2"/>
        <v>677</v>
      </c>
      <c r="I40" s="21">
        <f t="shared" si="3"/>
        <v>2.6581334170952924</v>
      </c>
      <c r="J40" s="24">
        <f t="shared" si="4"/>
        <v>80.879864636209803</v>
      </c>
      <c r="K40" s="25">
        <f t="shared" si="4"/>
        <v>105.81395348837211</v>
      </c>
      <c r="L40" s="22">
        <f t="shared" si="4"/>
        <v>84.047267355982285</v>
      </c>
      <c r="M40" s="8"/>
      <c r="N40" s="8"/>
      <c r="O40" s="8"/>
      <c r="P40" s="8"/>
      <c r="Q40" s="8"/>
      <c r="R40" s="8"/>
    </row>
    <row r="41" spans="1:18" s="9" customFormat="1" x14ac:dyDescent="0.2">
      <c r="A41" s="23" t="s">
        <v>46</v>
      </c>
      <c r="B41" s="24">
        <f>[1]podaci3!E37</f>
        <v>437</v>
      </c>
      <c r="C41" s="25">
        <f>[1]podaci3!F37</f>
        <v>18</v>
      </c>
      <c r="D41" s="22">
        <f t="shared" si="0"/>
        <v>455</v>
      </c>
      <c r="E41" s="21">
        <f t="shared" si="1"/>
        <v>1.5060739465757504</v>
      </c>
      <c r="F41" s="24">
        <f>[1]podaci3!I37</f>
        <v>455</v>
      </c>
      <c r="G41" s="25">
        <f>[1]podaci3!J37</f>
        <v>53</v>
      </c>
      <c r="H41" s="22">
        <f t="shared" si="2"/>
        <v>508</v>
      </c>
      <c r="I41" s="21">
        <f t="shared" si="3"/>
        <v>1.9945816482782992</v>
      </c>
      <c r="J41" s="24">
        <f t="shared" si="4"/>
        <v>96.043956043956044</v>
      </c>
      <c r="K41" s="25">
        <f t="shared" si="4"/>
        <v>33.962264150943398</v>
      </c>
      <c r="L41" s="22">
        <f t="shared" si="4"/>
        <v>89.566929133858267</v>
      </c>
      <c r="M41" s="8"/>
      <c r="N41" s="8"/>
      <c r="O41" s="8"/>
      <c r="P41" s="8"/>
      <c r="Q41" s="8"/>
      <c r="R41" s="8"/>
    </row>
    <row r="42" spans="1:18" s="9" customFormat="1" x14ac:dyDescent="0.2">
      <c r="A42" s="23" t="s">
        <v>47</v>
      </c>
      <c r="B42" s="24">
        <f>[1]podaci3!E36</f>
        <v>102</v>
      </c>
      <c r="C42" s="25">
        <f>[1]podaci3!F36</f>
        <v>5</v>
      </c>
      <c r="D42" s="22">
        <f t="shared" si="0"/>
        <v>107</v>
      </c>
      <c r="E42" s="21">
        <f t="shared" si="1"/>
        <v>0.35417563139253916</v>
      </c>
      <c r="F42" s="24">
        <f>[1]podaci3!I36</f>
        <v>129</v>
      </c>
      <c r="G42" s="25">
        <f>[1]podaci3!J36</f>
        <v>8</v>
      </c>
      <c r="H42" s="22">
        <f t="shared" si="2"/>
        <v>137</v>
      </c>
      <c r="I42" s="21">
        <f t="shared" si="3"/>
        <v>0.53790883034276971</v>
      </c>
      <c r="J42" s="24">
        <f t="shared" si="4"/>
        <v>79.069767441860463</v>
      </c>
      <c r="K42" s="25">
        <f t="shared" si="4"/>
        <v>62.5</v>
      </c>
      <c r="L42" s="22">
        <f t="shared" si="4"/>
        <v>78.102189781021906</v>
      </c>
      <c r="M42" s="8"/>
      <c r="N42" s="8"/>
      <c r="O42" s="8"/>
      <c r="P42" s="8"/>
      <c r="Q42" s="8"/>
      <c r="R42" s="8"/>
    </row>
    <row r="43" spans="1:18" s="9" customFormat="1" x14ac:dyDescent="0.2">
      <c r="A43" s="23" t="s">
        <v>48</v>
      </c>
      <c r="B43" s="24">
        <f>[1]podaci3!E38</f>
        <v>34</v>
      </c>
      <c r="C43" s="25">
        <f>[1]podaci3!F38</f>
        <v>0</v>
      </c>
      <c r="D43" s="22">
        <f t="shared" si="0"/>
        <v>34</v>
      </c>
      <c r="E43" s="21">
        <f t="shared" si="1"/>
        <v>0.1125417894144517</v>
      </c>
      <c r="F43" s="24">
        <f>[1]podaci3!I38</f>
        <v>33</v>
      </c>
      <c r="G43" s="25">
        <f>[1]podaci3!J38</f>
        <v>4</v>
      </c>
      <c r="H43" s="22">
        <f t="shared" si="2"/>
        <v>37</v>
      </c>
      <c r="I43" s="21">
        <f t="shared" si="3"/>
        <v>0.14527464761082098</v>
      </c>
      <c r="J43" s="24">
        <f t="shared" si="4"/>
        <v>103.03030303030303</v>
      </c>
      <c r="K43" s="25">
        <f t="shared" si="4"/>
        <v>0</v>
      </c>
      <c r="L43" s="22">
        <f t="shared" si="4"/>
        <v>91.891891891891902</v>
      </c>
      <c r="M43" s="8"/>
      <c r="N43" s="8"/>
      <c r="O43" s="8"/>
      <c r="P43" s="8"/>
      <c r="Q43" s="8"/>
      <c r="R43" s="8"/>
    </row>
    <row r="44" spans="1:18" s="9" customFormat="1" x14ac:dyDescent="0.2">
      <c r="A44" s="23" t="s">
        <v>49</v>
      </c>
      <c r="B44" s="24">
        <f>[1]podaci3!E40</f>
        <v>0</v>
      </c>
      <c r="C44" s="25">
        <f>[1]podaci3!F40</f>
        <v>0</v>
      </c>
      <c r="D44" s="22">
        <f t="shared" si="0"/>
        <v>0</v>
      </c>
      <c r="E44" s="21">
        <f t="shared" si="1"/>
        <v>0</v>
      </c>
      <c r="F44" s="24">
        <f>[1]podaci3!I40</f>
        <v>0</v>
      </c>
      <c r="G44" s="25">
        <f>[1]podaci3!J40</f>
        <v>0</v>
      </c>
      <c r="H44" s="22">
        <f t="shared" si="2"/>
        <v>0</v>
      </c>
      <c r="I44" s="21">
        <f t="shared" si="3"/>
        <v>0</v>
      </c>
      <c r="J44" s="24">
        <f t="shared" si="4"/>
        <v>0</v>
      </c>
      <c r="K44" s="25">
        <f t="shared" si="4"/>
        <v>0</v>
      </c>
      <c r="L44" s="22">
        <f t="shared" si="4"/>
        <v>0</v>
      </c>
      <c r="M44" s="8"/>
      <c r="N44" s="8"/>
      <c r="O44" s="8"/>
      <c r="P44" s="8"/>
      <c r="Q44" s="8"/>
      <c r="R44" s="8"/>
    </row>
    <row r="45" spans="1:18" s="9" customFormat="1" x14ac:dyDescent="0.2">
      <c r="A45" s="23" t="s">
        <v>50</v>
      </c>
      <c r="B45" s="24">
        <f>[1]podaci3!E39</f>
        <v>256</v>
      </c>
      <c r="C45" s="25">
        <f>[1]podaci3!F39</f>
        <v>148</v>
      </c>
      <c r="D45" s="22">
        <f t="shared" si="0"/>
        <v>404</v>
      </c>
      <c r="E45" s="21">
        <f t="shared" si="1"/>
        <v>1.337261262454073</v>
      </c>
      <c r="F45" s="24">
        <f>[1]podaci3!I39</f>
        <v>411</v>
      </c>
      <c r="G45" s="25">
        <f>[1]podaci3!J39</f>
        <v>108</v>
      </c>
      <c r="H45" s="22">
        <f>F45+G45</f>
        <v>519</v>
      </c>
      <c r="I45" s="21">
        <f t="shared" si="3"/>
        <v>2.0377714083788137</v>
      </c>
      <c r="J45" s="24">
        <f t="shared" si="4"/>
        <v>62.287104622871048</v>
      </c>
      <c r="K45" s="25">
        <f t="shared" si="4"/>
        <v>137.03703703703704</v>
      </c>
      <c r="L45" s="22">
        <f t="shared" si="4"/>
        <v>77.842003853564549</v>
      </c>
      <c r="M45" s="8"/>
      <c r="N45" s="8"/>
      <c r="O45" s="8"/>
      <c r="P45" s="8"/>
      <c r="Q45" s="8"/>
      <c r="R45" s="8"/>
    </row>
    <row r="46" spans="1:18" s="9" customFormat="1" x14ac:dyDescent="0.2">
      <c r="A46" s="39" t="s">
        <v>51</v>
      </c>
      <c r="B46" s="24">
        <f>[1]podaci3!E41</f>
        <v>60</v>
      </c>
      <c r="C46" s="25">
        <f>[1]podaci3!F41</f>
        <v>0</v>
      </c>
      <c r="D46" s="22">
        <f t="shared" si="0"/>
        <v>60</v>
      </c>
      <c r="E46" s="21">
        <f t="shared" si="1"/>
        <v>0.19860315779020887</v>
      </c>
      <c r="F46" s="24">
        <f>[1]podaci3!I41</f>
        <v>105</v>
      </c>
      <c r="G46" s="25">
        <f>[1]podaci3!J41</f>
        <v>0</v>
      </c>
      <c r="H46" s="22">
        <f t="shared" si="2"/>
        <v>105</v>
      </c>
      <c r="I46" s="21">
        <f t="shared" si="3"/>
        <v>0.41226589186854606</v>
      </c>
      <c r="J46" s="24">
        <f t="shared" si="4"/>
        <v>57.142857142857139</v>
      </c>
      <c r="K46" s="25">
        <f t="shared" si="4"/>
        <v>0</v>
      </c>
      <c r="L46" s="22">
        <f t="shared" si="4"/>
        <v>57.142857142857139</v>
      </c>
      <c r="M46" s="8"/>
      <c r="N46" s="8"/>
      <c r="O46" s="8"/>
      <c r="P46" s="8"/>
      <c r="Q46" s="8"/>
      <c r="R46" s="8"/>
    </row>
    <row r="47" spans="1:18" s="9" customFormat="1" x14ac:dyDescent="0.2">
      <c r="A47" s="39" t="s">
        <v>52</v>
      </c>
      <c r="B47" s="24">
        <f>[1]podaci3!E42</f>
        <v>0</v>
      </c>
      <c r="C47" s="25">
        <f>[1]podaci3!F42</f>
        <v>0</v>
      </c>
      <c r="D47" s="22">
        <f t="shared" si="0"/>
        <v>0</v>
      </c>
      <c r="E47" s="46">
        <f t="shared" si="1"/>
        <v>0</v>
      </c>
      <c r="F47" s="24">
        <f>[1]podaci3!I42</f>
        <v>0</v>
      </c>
      <c r="G47" s="25">
        <f>[1]podaci3!J42</f>
        <v>0</v>
      </c>
      <c r="H47" s="47">
        <f t="shared" si="2"/>
        <v>0</v>
      </c>
      <c r="I47" s="48">
        <f t="shared" si="3"/>
        <v>0</v>
      </c>
      <c r="J47" s="24">
        <f t="shared" si="4"/>
        <v>0</v>
      </c>
      <c r="K47" s="25">
        <f t="shared" si="4"/>
        <v>0</v>
      </c>
      <c r="L47" s="47">
        <f t="shared" si="4"/>
        <v>0</v>
      </c>
      <c r="M47" s="8"/>
      <c r="N47" s="8"/>
      <c r="O47" s="8"/>
      <c r="P47" s="8"/>
      <c r="Q47" s="8"/>
      <c r="R47" s="8"/>
    </row>
    <row r="48" spans="1:18" s="9" customFormat="1" ht="13.5" thickBot="1" x14ac:dyDescent="0.25">
      <c r="A48" s="49" t="s">
        <v>53</v>
      </c>
      <c r="B48" s="50">
        <f>SUM(B39:B47)</f>
        <v>1460</v>
      </c>
      <c r="C48" s="51">
        <f>SUM(C39:C47)</f>
        <v>262</v>
      </c>
      <c r="D48" s="29">
        <f t="shared" si="0"/>
        <v>1722</v>
      </c>
      <c r="E48" s="31">
        <f>IF($D$49&lt;&gt;0,D48/$D$49*100,0)</f>
        <v>5.6999106285789942</v>
      </c>
      <c r="F48" s="50">
        <f>SUM(F39:F47)</f>
        <v>1803</v>
      </c>
      <c r="G48" s="51">
        <f>SUM(G39:G47)</f>
        <v>259</v>
      </c>
      <c r="H48" s="29">
        <f t="shared" si="2"/>
        <v>2062</v>
      </c>
      <c r="I48" s="36">
        <f t="shared" si="3"/>
        <v>8.0961168479327821</v>
      </c>
      <c r="J48" s="27">
        <f t="shared" si="4"/>
        <v>80.976150859678313</v>
      </c>
      <c r="K48" s="28">
        <f t="shared" si="4"/>
        <v>101.15830115830116</v>
      </c>
      <c r="L48" s="29">
        <f t="shared" si="4"/>
        <v>83.511154219204656</v>
      </c>
      <c r="M48" s="8"/>
      <c r="N48" s="8"/>
      <c r="O48" s="8"/>
      <c r="P48" s="8"/>
      <c r="Q48" s="8"/>
      <c r="R48" s="8"/>
    </row>
    <row r="49" spans="1:18" s="9" customFormat="1" ht="14.25" thickTop="1" thickBot="1" x14ac:dyDescent="0.25">
      <c r="A49" s="40" t="s">
        <v>54</v>
      </c>
      <c r="B49" s="52">
        <f>B48+B38+B35+B34+B33+B25+B22+B17+B8</f>
        <v>10756</v>
      </c>
      <c r="C49" s="42">
        <f>C48+C38+C35+C34+C33+C25+C22+C17+C8</f>
        <v>19455</v>
      </c>
      <c r="D49" s="43">
        <f>B49+C49</f>
        <v>30211</v>
      </c>
      <c r="E49" s="53">
        <f>E48+E38+E35+E34+E33+E25+E22+E17+E8</f>
        <v>100</v>
      </c>
      <c r="F49" s="52">
        <f>F48+F38+F35+F34+F33+F25+F22+F17+F8</f>
        <v>10405</v>
      </c>
      <c r="G49" s="42">
        <f>G48+G38+G35+G34+G33+G25+G22+G17+G8</f>
        <v>15064</v>
      </c>
      <c r="H49" s="43">
        <f>F49+G49</f>
        <v>25469</v>
      </c>
      <c r="I49" s="53">
        <f>I48+I38+I35+I34+I33+I25+I22+I17+I8</f>
        <v>100</v>
      </c>
      <c r="J49" s="54">
        <f t="shared" si="4"/>
        <v>103.37337818356561</v>
      </c>
      <c r="K49" s="55">
        <f t="shared" si="4"/>
        <v>129.14896441848114</v>
      </c>
      <c r="L49" s="56">
        <f t="shared" si="4"/>
        <v>118.61871294514901</v>
      </c>
      <c r="M49" s="8"/>
      <c r="N49" s="8"/>
      <c r="O49" s="8"/>
      <c r="P49" s="8"/>
      <c r="Q49" s="8"/>
      <c r="R49" s="8"/>
    </row>
    <row r="50" spans="1:18" s="9" customFormat="1" ht="13.5" thickTop="1" x14ac:dyDescent="0.2">
      <c r="A50" s="57"/>
      <c r="B50" s="57"/>
      <c r="C50" s="57"/>
      <c r="D50" s="58"/>
      <c r="E50" s="8"/>
      <c r="F50" s="8"/>
      <c r="G50" s="8"/>
      <c r="H50" s="59"/>
      <c r="I50" s="8"/>
      <c r="J50" s="60"/>
      <c r="K50" s="60"/>
      <c r="L50" s="60"/>
      <c r="M50" s="8"/>
      <c r="N50" s="8"/>
      <c r="O50" s="8"/>
      <c r="P50" s="8"/>
      <c r="Q50" s="8"/>
      <c r="R50" s="8"/>
    </row>
    <row r="51" spans="1:18" s="9" customFormat="1" x14ac:dyDescent="0.2">
      <c r="A51" s="57"/>
      <c r="B51" s="57"/>
      <c r="C51" s="57"/>
      <c r="D51" s="58"/>
      <c r="E51" s="8"/>
      <c r="F51" s="8"/>
      <c r="G51" s="8"/>
      <c r="H51" s="59"/>
      <c r="I51" s="8"/>
      <c r="J51" s="60"/>
      <c r="K51" s="60"/>
      <c r="L51" s="60"/>
      <c r="M51" s="8"/>
      <c r="N51" s="8"/>
      <c r="O51" s="8"/>
      <c r="P51" s="8"/>
      <c r="Q51" s="8"/>
      <c r="R51" s="8"/>
    </row>
    <row r="52" spans="1:18" x14ac:dyDescent="0.2">
      <c r="A52" s="57"/>
      <c r="B52" s="57"/>
      <c r="C52" s="57"/>
      <c r="D52" s="58"/>
      <c r="E52" s="8"/>
      <c r="F52" s="8"/>
      <c r="G52" s="8"/>
      <c r="H52" s="59"/>
      <c r="I52" s="8"/>
      <c r="J52" s="60"/>
      <c r="K52" s="60"/>
      <c r="L52" s="60"/>
      <c r="M52" s="8"/>
      <c r="N52" s="8"/>
      <c r="O52" s="8"/>
      <c r="P52" s="8"/>
      <c r="Q52" s="8"/>
      <c r="R52" s="8"/>
    </row>
    <row r="53" spans="1:18" x14ac:dyDescent="0.2">
      <c r="A53" s="57"/>
      <c r="B53" s="57"/>
      <c r="C53" s="57"/>
      <c r="D53" s="58"/>
      <c r="E53" s="8"/>
      <c r="F53" s="8"/>
      <c r="G53" s="8"/>
      <c r="H53" s="59"/>
      <c r="I53" s="8"/>
      <c r="J53" s="60"/>
      <c r="K53" s="60"/>
      <c r="L53" s="60"/>
      <c r="M53" s="8"/>
      <c r="N53" s="8"/>
      <c r="O53" s="8"/>
      <c r="P53" s="8"/>
      <c r="Q53" s="8"/>
      <c r="R53" s="8"/>
    </row>
    <row r="54" spans="1:18" x14ac:dyDescent="0.2">
      <c r="A54" s="57"/>
      <c r="B54" s="57"/>
      <c r="C54" s="57"/>
      <c r="D54" s="58"/>
      <c r="E54" s="8"/>
      <c r="F54" s="8"/>
      <c r="G54" s="8"/>
      <c r="H54" s="59"/>
      <c r="I54" s="8"/>
      <c r="J54" s="60"/>
      <c r="K54" s="60"/>
      <c r="L54" s="60"/>
      <c r="M54" s="8"/>
      <c r="N54" s="8"/>
      <c r="O54" s="8"/>
      <c r="P54" s="8"/>
      <c r="Q54" s="8"/>
      <c r="R54" s="8"/>
    </row>
    <row r="55" spans="1:18" x14ac:dyDescent="0.2">
      <c r="A55" s="57"/>
      <c r="B55" s="57"/>
      <c r="C55" s="57"/>
      <c r="D55" s="58"/>
      <c r="E55" s="8"/>
      <c r="F55" s="8"/>
      <c r="G55" s="8"/>
      <c r="H55" s="59"/>
      <c r="I55" s="8"/>
      <c r="J55" s="60"/>
      <c r="K55" s="60"/>
      <c r="L55" s="60"/>
      <c r="M55" s="8"/>
      <c r="N55" s="8"/>
      <c r="O55" s="8"/>
      <c r="P55" s="8"/>
      <c r="Q55" s="8"/>
      <c r="R55" s="8"/>
    </row>
    <row r="56" spans="1:18" x14ac:dyDescent="0.2">
      <c r="A56" s="57"/>
      <c r="B56" s="57"/>
      <c r="C56" s="57"/>
      <c r="D56" s="58"/>
      <c r="E56" s="8"/>
      <c r="F56" s="8"/>
      <c r="G56" s="8"/>
      <c r="H56" s="59"/>
      <c r="I56" s="8"/>
      <c r="J56" s="60"/>
      <c r="K56" s="60"/>
      <c r="L56" s="60"/>
      <c r="M56" s="8"/>
      <c r="N56" s="8"/>
      <c r="O56" s="8"/>
      <c r="P56" s="8"/>
      <c r="Q56" s="8"/>
      <c r="R56" s="8"/>
    </row>
    <row r="57" spans="1:18" x14ac:dyDescent="0.2">
      <c r="A57" s="57"/>
      <c r="B57" s="57"/>
      <c r="C57" s="57"/>
      <c r="D57" s="58"/>
      <c r="E57" s="8"/>
      <c r="F57" s="8"/>
      <c r="G57" s="8"/>
      <c r="H57" s="59"/>
      <c r="I57" s="8"/>
      <c r="J57" s="60"/>
      <c r="K57" s="60"/>
      <c r="L57" s="60"/>
      <c r="M57" s="8"/>
      <c r="N57" s="8"/>
      <c r="O57" s="8"/>
      <c r="P57" s="8"/>
      <c r="Q57" s="8"/>
      <c r="R57" s="8"/>
    </row>
    <row r="58" spans="1:18" x14ac:dyDescent="0.2">
      <c r="A58" s="57"/>
      <c r="B58" s="57"/>
      <c r="C58" s="57"/>
      <c r="D58" s="58"/>
      <c r="E58" s="8"/>
      <c r="F58" s="8"/>
      <c r="G58" s="8"/>
      <c r="H58" s="59"/>
      <c r="I58" s="8"/>
      <c r="J58" s="60"/>
      <c r="K58" s="60"/>
      <c r="L58" s="60"/>
      <c r="M58" s="8"/>
      <c r="N58" s="8"/>
      <c r="O58" s="8"/>
      <c r="P58" s="8"/>
      <c r="Q58" s="8"/>
      <c r="R58" s="8"/>
    </row>
    <row r="59" spans="1:18" x14ac:dyDescent="0.2">
      <c r="A59" s="57"/>
      <c r="B59" s="57"/>
      <c r="C59" s="57"/>
      <c r="D59" s="58"/>
      <c r="E59" s="8"/>
      <c r="F59" s="8"/>
      <c r="G59" s="8"/>
      <c r="H59" s="59"/>
      <c r="I59" s="8"/>
      <c r="J59" s="60"/>
      <c r="K59" s="60"/>
      <c r="L59" s="60"/>
      <c r="M59" s="8"/>
      <c r="N59" s="8"/>
      <c r="O59" s="8"/>
      <c r="P59" s="8"/>
      <c r="Q59" s="8"/>
      <c r="R59" s="8"/>
    </row>
    <row r="60" spans="1:18" x14ac:dyDescent="0.2">
      <c r="A60" s="57"/>
      <c r="B60" s="57"/>
      <c r="C60" s="57"/>
      <c r="D60" s="58"/>
      <c r="E60" s="8"/>
      <c r="F60" s="8"/>
      <c r="G60" s="8"/>
      <c r="H60" s="59"/>
      <c r="I60" s="8"/>
      <c r="J60" s="60"/>
      <c r="K60" s="60"/>
      <c r="L60" s="60"/>
      <c r="M60" s="8"/>
      <c r="N60" s="8"/>
      <c r="O60" s="8"/>
      <c r="P60" s="8"/>
      <c r="Q60" s="8"/>
      <c r="R60" s="8"/>
    </row>
    <row r="61" spans="1:18" x14ac:dyDescent="0.2">
      <c r="A61" s="57"/>
      <c r="B61" s="57"/>
      <c r="C61" s="57"/>
      <c r="D61" s="58"/>
      <c r="E61" s="8"/>
      <c r="F61" s="8"/>
      <c r="G61" s="8"/>
      <c r="H61" s="59"/>
      <c r="I61" s="8"/>
      <c r="J61" s="60"/>
      <c r="K61" s="60"/>
      <c r="L61" s="60"/>
      <c r="M61" s="8"/>
      <c r="N61" s="8"/>
      <c r="O61" s="8"/>
      <c r="P61" s="8"/>
      <c r="Q61" s="8"/>
      <c r="R61" s="8"/>
    </row>
    <row r="62" spans="1:18" x14ac:dyDescent="0.2">
      <c r="A62" s="57"/>
      <c r="B62" s="57"/>
      <c r="C62" s="57"/>
      <c r="D62" s="58"/>
      <c r="E62" s="8"/>
      <c r="F62" s="8"/>
      <c r="G62" s="8"/>
      <c r="H62" s="61"/>
      <c r="I62" s="8"/>
      <c r="J62" s="60"/>
      <c r="K62" s="60"/>
      <c r="L62" s="60"/>
      <c r="M62" s="8"/>
      <c r="N62" s="8"/>
      <c r="O62" s="8"/>
      <c r="P62" s="8"/>
      <c r="Q62" s="8"/>
      <c r="R62" s="8"/>
    </row>
    <row r="63" spans="1:18" x14ac:dyDescent="0.2">
      <c r="A63" s="57"/>
      <c r="B63" s="57"/>
      <c r="C63" s="57"/>
      <c r="D63" s="58"/>
      <c r="E63" s="8"/>
      <c r="F63" s="8"/>
      <c r="G63" s="8"/>
      <c r="H63" s="61"/>
      <c r="I63" s="8"/>
      <c r="J63" s="60"/>
      <c r="K63" s="60"/>
      <c r="L63" s="60"/>
      <c r="M63" s="8"/>
      <c r="N63" s="8"/>
      <c r="O63" s="8"/>
      <c r="P63" s="8"/>
      <c r="Q63" s="8"/>
      <c r="R63" s="8"/>
    </row>
    <row r="64" spans="1:18" x14ac:dyDescent="0.2">
      <c r="A64" s="57"/>
      <c r="B64" s="57"/>
      <c r="C64" s="57"/>
      <c r="D64" s="58"/>
      <c r="E64" s="8"/>
      <c r="F64" s="8"/>
      <c r="G64" s="8"/>
      <c r="H64" s="61"/>
      <c r="I64" s="8"/>
      <c r="J64" s="60"/>
      <c r="K64" s="60"/>
      <c r="L64" s="60"/>
      <c r="M64" s="8"/>
      <c r="N64" s="8"/>
      <c r="O64" s="8"/>
      <c r="P64" s="8"/>
      <c r="Q64" s="8"/>
      <c r="R64" s="8"/>
    </row>
    <row r="65" spans="1:18" x14ac:dyDescent="0.2">
      <c r="A65" s="57"/>
      <c r="B65" s="57"/>
      <c r="C65" s="57"/>
      <c r="D65" s="58"/>
      <c r="E65" s="8"/>
      <c r="F65" s="8"/>
      <c r="G65" s="8"/>
      <c r="H65" s="61"/>
      <c r="I65" s="8"/>
      <c r="J65" s="60"/>
      <c r="K65" s="60"/>
      <c r="L65" s="60"/>
      <c r="M65" s="8"/>
      <c r="N65" s="8"/>
      <c r="O65" s="8"/>
      <c r="P65" s="8"/>
      <c r="Q65" s="8"/>
      <c r="R65" s="8"/>
    </row>
    <row r="66" spans="1:18" x14ac:dyDescent="0.2">
      <c r="A66" s="57"/>
      <c r="B66" s="57"/>
      <c r="C66" s="57"/>
      <c r="D66" s="58"/>
      <c r="E66" s="8"/>
      <c r="F66" s="8"/>
      <c r="G66" s="8"/>
      <c r="H66" s="61"/>
      <c r="I66" s="8"/>
      <c r="J66" s="60"/>
      <c r="K66" s="60"/>
      <c r="L66" s="60"/>
      <c r="M66" s="8"/>
      <c r="N66" s="8"/>
      <c r="O66" s="8"/>
      <c r="P66" s="8"/>
      <c r="Q66" s="8"/>
      <c r="R66" s="8"/>
    </row>
    <row r="67" spans="1:18" x14ac:dyDescent="0.2">
      <c r="A67" s="57"/>
      <c r="B67" s="57"/>
      <c r="C67" s="57"/>
      <c r="D67" s="58"/>
      <c r="E67" s="8"/>
      <c r="F67" s="8"/>
      <c r="G67" s="8"/>
      <c r="H67" s="61"/>
      <c r="I67" s="8"/>
      <c r="J67" s="60"/>
      <c r="K67" s="60"/>
      <c r="L67" s="60"/>
      <c r="M67" s="8"/>
      <c r="N67" s="8"/>
      <c r="O67" s="8"/>
      <c r="P67" s="8"/>
      <c r="Q67" s="8"/>
      <c r="R67" s="8"/>
    </row>
    <row r="68" spans="1:18" x14ac:dyDescent="0.2">
      <c r="A68" s="57"/>
      <c r="B68" s="57"/>
      <c r="C68" s="57"/>
      <c r="D68" s="58"/>
      <c r="E68" s="8"/>
      <c r="F68" s="8"/>
      <c r="G68" s="8"/>
      <c r="H68" s="61"/>
      <c r="I68" s="8"/>
      <c r="J68" s="60"/>
      <c r="K68" s="60"/>
      <c r="L68" s="60"/>
      <c r="M68" s="8"/>
      <c r="N68" s="8"/>
      <c r="O68" s="8"/>
      <c r="P68" s="8"/>
      <c r="Q68" s="8"/>
      <c r="R68" s="8"/>
    </row>
    <row r="69" spans="1:18" x14ac:dyDescent="0.2">
      <c r="A69" s="57"/>
      <c r="B69" s="57"/>
      <c r="C69" s="57"/>
      <c r="D69" s="58"/>
      <c r="E69" s="8"/>
      <c r="F69" s="8"/>
      <c r="G69" s="8"/>
      <c r="H69" s="61"/>
      <c r="I69" s="8"/>
      <c r="J69" s="60"/>
      <c r="K69" s="60"/>
      <c r="L69" s="60"/>
      <c r="M69" s="8"/>
      <c r="N69" s="8"/>
      <c r="O69" s="8"/>
      <c r="P69" s="8"/>
      <c r="Q69" s="8"/>
      <c r="R69" s="8"/>
    </row>
    <row r="70" spans="1:18" x14ac:dyDescent="0.2">
      <c r="A70" s="57"/>
      <c r="B70" s="57"/>
      <c r="C70" s="57"/>
      <c r="D70" s="58"/>
      <c r="E70" s="8"/>
      <c r="F70" s="8"/>
      <c r="G70" s="8"/>
      <c r="H70" s="61"/>
      <c r="I70" s="8"/>
      <c r="J70" s="60"/>
      <c r="K70" s="60"/>
      <c r="L70" s="60"/>
      <c r="M70" s="8"/>
      <c r="N70" s="8"/>
      <c r="O70" s="8"/>
      <c r="P70" s="8"/>
      <c r="Q70" s="8"/>
      <c r="R70" s="8"/>
    </row>
    <row r="71" spans="1:18" x14ac:dyDescent="0.2">
      <c r="A71" s="57"/>
      <c r="B71" s="57"/>
      <c r="C71" s="57"/>
      <c r="D71" s="58"/>
      <c r="E71" s="8"/>
      <c r="F71" s="8"/>
      <c r="G71" s="8"/>
      <c r="H71" s="61"/>
      <c r="I71" s="8"/>
      <c r="J71" s="60"/>
      <c r="K71" s="60"/>
      <c r="L71" s="60"/>
      <c r="M71" s="8"/>
      <c r="N71" s="8"/>
      <c r="O71" s="8"/>
      <c r="P71" s="8"/>
      <c r="Q71" s="8"/>
      <c r="R71" s="8"/>
    </row>
    <row r="72" spans="1:18" x14ac:dyDescent="0.2">
      <c r="A72" s="57"/>
      <c r="B72" s="57"/>
      <c r="C72" s="57"/>
      <c r="D72" s="58"/>
      <c r="E72" s="8"/>
      <c r="F72" s="8"/>
      <c r="G72" s="8"/>
      <c r="H72" s="61"/>
      <c r="I72" s="8"/>
      <c r="J72" s="60"/>
      <c r="K72" s="60"/>
      <c r="L72" s="60"/>
      <c r="M72" s="8"/>
      <c r="N72" s="8"/>
      <c r="O72" s="8"/>
      <c r="P72" s="8"/>
      <c r="Q72" s="8"/>
      <c r="R72" s="8"/>
    </row>
    <row r="73" spans="1:18" x14ac:dyDescent="0.2">
      <c r="A73" s="57"/>
      <c r="B73" s="57"/>
      <c r="C73" s="57"/>
      <c r="D73" s="58"/>
      <c r="E73" s="8"/>
      <c r="F73" s="8"/>
      <c r="G73" s="8"/>
      <c r="H73" s="61"/>
      <c r="I73" s="8"/>
      <c r="J73" s="60"/>
      <c r="K73" s="60"/>
      <c r="L73" s="60"/>
      <c r="M73" s="8"/>
      <c r="N73" s="8"/>
      <c r="O73" s="8"/>
      <c r="P73" s="8"/>
      <c r="Q73" s="8"/>
      <c r="R73" s="8"/>
    </row>
    <row r="74" spans="1:18" x14ac:dyDescent="0.2">
      <c r="A74" s="57"/>
      <c r="B74" s="57"/>
      <c r="C74" s="57"/>
      <c r="D74" s="58"/>
      <c r="E74" s="8"/>
      <c r="F74" s="8"/>
      <c r="G74" s="8"/>
      <c r="H74" s="61"/>
      <c r="I74" s="8"/>
      <c r="J74" s="60"/>
      <c r="K74" s="60"/>
      <c r="L74" s="60"/>
      <c r="M74" s="8"/>
      <c r="N74" s="8"/>
      <c r="O74" s="8"/>
      <c r="P74" s="8"/>
      <c r="Q74" s="8"/>
      <c r="R74" s="8"/>
    </row>
    <row r="75" spans="1:18" x14ac:dyDescent="0.2">
      <c r="A75" s="57"/>
      <c r="B75" s="57"/>
      <c r="C75" s="57"/>
      <c r="D75" s="58"/>
      <c r="E75" s="8"/>
      <c r="F75" s="8"/>
      <c r="G75" s="8"/>
      <c r="H75" s="61"/>
      <c r="I75" s="8"/>
      <c r="J75" s="60"/>
      <c r="K75" s="60"/>
      <c r="L75" s="60"/>
      <c r="M75" s="8"/>
      <c r="N75" s="8"/>
      <c r="O75" s="8"/>
      <c r="P75" s="8"/>
      <c r="Q75" s="8"/>
      <c r="R75" s="8"/>
    </row>
    <row r="76" spans="1:18" x14ac:dyDescent="0.2">
      <c r="A76" s="62"/>
      <c r="B76" s="62"/>
      <c r="C76" s="62"/>
      <c r="D76" s="63"/>
      <c r="H76" s="61"/>
    </row>
    <row r="77" spans="1:18" x14ac:dyDescent="0.2">
      <c r="A77" s="62"/>
      <c r="B77" s="62"/>
      <c r="C77" s="62"/>
      <c r="D77" s="63"/>
      <c r="H77" s="61"/>
    </row>
    <row r="78" spans="1:18" x14ac:dyDescent="0.2">
      <c r="A78" s="62"/>
      <c r="B78" s="62"/>
      <c r="C78" s="62"/>
      <c r="D78" s="63"/>
      <c r="H78" s="61"/>
    </row>
    <row r="79" spans="1:18" x14ac:dyDescent="0.2">
      <c r="A79" s="62"/>
      <c r="B79" s="62"/>
      <c r="C79" s="62"/>
      <c r="D79" s="63"/>
      <c r="H79" s="61"/>
    </row>
    <row r="80" spans="1:18" x14ac:dyDescent="0.2">
      <c r="A80" s="62"/>
      <c r="B80" s="62"/>
      <c r="C80" s="62"/>
      <c r="D80" s="63"/>
      <c r="H80" s="61"/>
    </row>
    <row r="81" spans="1:8" x14ac:dyDescent="0.2">
      <c r="A81" s="62"/>
      <c r="B81" s="62"/>
      <c r="C81" s="62"/>
      <c r="D81" s="63"/>
      <c r="H81" s="61"/>
    </row>
    <row r="82" spans="1:8" x14ac:dyDescent="0.2">
      <c r="A82" s="62"/>
      <c r="B82" s="62"/>
      <c r="C82" s="62"/>
      <c r="D82" s="63"/>
      <c r="H82" s="61"/>
    </row>
    <row r="83" spans="1:8" x14ac:dyDescent="0.2">
      <c r="A83" s="62"/>
      <c r="B83" s="62"/>
      <c r="C83" s="62"/>
      <c r="D83" s="63"/>
      <c r="H83" s="61"/>
    </row>
    <row r="84" spans="1:8" x14ac:dyDescent="0.2">
      <c r="A84" s="62"/>
      <c r="B84" s="62"/>
      <c r="C84" s="62"/>
      <c r="D84" s="63"/>
      <c r="H84" s="61"/>
    </row>
    <row r="85" spans="1:8" x14ac:dyDescent="0.2">
      <c r="A85" s="62"/>
      <c r="B85" s="62"/>
      <c r="C85" s="62"/>
      <c r="D85" s="63"/>
      <c r="H85" s="61"/>
    </row>
    <row r="86" spans="1:8" x14ac:dyDescent="0.2">
      <c r="A86" s="62"/>
      <c r="B86" s="62"/>
      <c r="C86" s="62"/>
      <c r="D86" s="63"/>
      <c r="H86" s="61"/>
    </row>
    <row r="87" spans="1:8" x14ac:dyDescent="0.2">
      <c r="A87" s="62"/>
      <c r="B87" s="62"/>
      <c r="C87" s="62"/>
      <c r="D87" s="63"/>
      <c r="H87" s="61"/>
    </row>
    <row r="88" spans="1:8" x14ac:dyDescent="0.2">
      <c r="A88" s="62"/>
      <c r="B88" s="62"/>
      <c r="C88" s="62"/>
      <c r="D88" s="63"/>
      <c r="H88" s="61"/>
    </row>
    <row r="89" spans="1:8" x14ac:dyDescent="0.2">
      <c r="A89" s="62"/>
      <c r="B89" s="62"/>
      <c r="C89" s="62"/>
      <c r="D89" s="63"/>
      <c r="H89" s="61"/>
    </row>
    <row r="90" spans="1:8" x14ac:dyDescent="0.2">
      <c r="A90" s="62"/>
      <c r="B90" s="62"/>
      <c r="C90" s="62"/>
      <c r="D90" s="63"/>
      <c r="H90" s="61"/>
    </row>
    <row r="91" spans="1:8" x14ac:dyDescent="0.2">
      <c r="A91" s="62"/>
      <c r="B91" s="62"/>
      <c r="C91" s="62"/>
      <c r="D91" s="63"/>
      <c r="H91" s="61"/>
    </row>
    <row r="92" spans="1:8" x14ac:dyDescent="0.2">
      <c r="A92" s="62"/>
      <c r="B92" s="62"/>
      <c r="C92" s="62"/>
      <c r="D92" s="63"/>
      <c r="H92" s="61"/>
    </row>
    <row r="93" spans="1:8" x14ac:dyDescent="0.2">
      <c r="A93" s="62"/>
      <c r="B93" s="62"/>
      <c r="C93" s="62"/>
      <c r="D93" s="63"/>
      <c r="H93" s="61"/>
    </row>
    <row r="94" spans="1:8" x14ac:dyDescent="0.2">
      <c r="A94" s="62"/>
      <c r="B94" s="62"/>
      <c r="C94" s="62"/>
      <c r="D94" s="63"/>
      <c r="H94" s="61"/>
    </row>
    <row r="95" spans="1:8" x14ac:dyDescent="0.2">
      <c r="A95" s="62"/>
      <c r="B95" s="62"/>
      <c r="C95" s="62"/>
      <c r="D95" s="63"/>
      <c r="H95" s="61"/>
    </row>
    <row r="96" spans="1:8" x14ac:dyDescent="0.2">
      <c r="A96" s="62"/>
      <c r="B96" s="62"/>
      <c r="C96" s="62"/>
      <c r="D96" s="63"/>
      <c r="H96" s="61"/>
    </row>
    <row r="97" spans="1:8" x14ac:dyDescent="0.2">
      <c r="A97" s="62"/>
      <c r="B97" s="62"/>
      <c r="C97" s="62"/>
      <c r="D97" s="63"/>
      <c r="H97" s="61"/>
    </row>
    <row r="98" spans="1:8" x14ac:dyDescent="0.2">
      <c r="A98" s="62"/>
      <c r="B98" s="62"/>
      <c r="C98" s="62"/>
      <c r="D98" s="63"/>
      <c r="H98" s="61"/>
    </row>
    <row r="99" spans="1:8" x14ac:dyDescent="0.2">
      <c r="A99" s="62"/>
      <c r="B99" s="62"/>
      <c r="C99" s="62"/>
      <c r="D99" s="63"/>
      <c r="H99" s="61"/>
    </row>
    <row r="100" spans="1:8" x14ac:dyDescent="0.2">
      <c r="A100" s="62"/>
      <c r="B100" s="62"/>
      <c r="C100" s="62"/>
      <c r="D100" s="63"/>
      <c r="H100" s="61"/>
    </row>
    <row r="101" spans="1:8" x14ac:dyDescent="0.2">
      <c r="A101" s="62"/>
      <c r="B101" s="62"/>
      <c r="C101" s="62"/>
      <c r="D101" s="63"/>
      <c r="H101" s="61"/>
    </row>
    <row r="102" spans="1:8" x14ac:dyDescent="0.2">
      <c r="A102" s="62"/>
      <c r="B102" s="62"/>
      <c r="C102" s="62"/>
      <c r="D102" s="63"/>
      <c r="H102" s="61"/>
    </row>
    <row r="103" spans="1:8" x14ac:dyDescent="0.2">
      <c r="A103" s="62"/>
      <c r="B103" s="62"/>
      <c r="C103" s="62"/>
      <c r="D103" s="63"/>
      <c r="H103" s="61"/>
    </row>
    <row r="104" spans="1:8" x14ac:dyDescent="0.2">
      <c r="A104" s="62"/>
      <c r="B104" s="62"/>
      <c r="C104" s="62"/>
      <c r="D104" s="63"/>
      <c r="H104" s="61"/>
    </row>
    <row r="105" spans="1:8" x14ac:dyDescent="0.2">
      <c r="A105" s="62"/>
      <c r="B105" s="62"/>
      <c r="C105" s="62"/>
      <c r="D105" s="63"/>
      <c r="H105" s="61"/>
    </row>
    <row r="106" spans="1:8" x14ac:dyDescent="0.2">
      <c r="A106" s="62"/>
      <c r="B106" s="62"/>
      <c r="C106" s="62"/>
      <c r="D106" s="63"/>
      <c r="H106" s="61"/>
    </row>
    <row r="107" spans="1:8" x14ac:dyDescent="0.2">
      <c r="A107" s="62"/>
      <c r="B107" s="62"/>
      <c r="C107" s="62"/>
      <c r="D107" s="63"/>
      <c r="H107" s="61"/>
    </row>
    <row r="108" spans="1:8" x14ac:dyDescent="0.2">
      <c r="A108" s="62"/>
      <c r="B108" s="62"/>
      <c r="C108" s="62"/>
      <c r="D108" s="63"/>
      <c r="H108" s="61"/>
    </row>
    <row r="109" spans="1:8" x14ac:dyDescent="0.2">
      <c r="A109" s="62"/>
      <c r="B109" s="62"/>
      <c r="C109" s="62"/>
      <c r="D109" s="63"/>
      <c r="H109" s="61"/>
    </row>
    <row r="110" spans="1:8" x14ac:dyDescent="0.2">
      <c r="A110" s="62"/>
      <c r="B110" s="62"/>
      <c r="C110" s="62"/>
      <c r="D110" s="63"/>
      <c r="H110" s="61"/>
    </row>
    <row r="111" spans="1:8" x14ac:dyDescent="0.2">
      <c r="A111" s="62"/>
      <c r="B111" s="62"/>
      <c r="C111" s="62"/>
      <c r="D111" s="63"/>
      <c r="H111" s="61"/>
    </row>
    <row r="112" spans="1:8" x14ac:dyDescent="0.2">
      <c r="A112" s="62"/>
      <c r="B112" s="62"/>
      <c r="C112" s="62"/>
      <c r="D112" s="63"/>
      <c r="H112" s="61"/>
    </row>
    <row r="113" spans="1:8" x14ac:dyDescent="0.2">
      <c r="A113" s="62"/>
      <c r="B113" s="62"/>
      <c r="C113" s="62"/>
      <c r="D113" s="63"/>
      <c r="H113" s="61"/>
    </row>
    <row r="114" spans="1:8" x14ac:dyDescent="0.2">
      <c r="A114" s="62"/>
      <c r="B114" s="62"/>
      <c r="C114" s="62"/>
      <c r="D114" s="63"/>
      <c r="H114" s="61"/>
    </row>
    <row r="115" spans="1:8" x14ac:dyDescent="0.2">
      <c r="A115" s="62"/>
      <c r="B115" s="62"/>
      <c r="C115" s="62"/>
      <c r="D115" s="63"/>
      <c r="H115" s="61"/>
    </row>
    <row r="116" spans="1:8" x14ac:dyDescent="0.2">
      <c r="A116" s="62"/>
      <c r="B116" s="62"/>
      <c r="C116" s="62"/>
      <c r="D116" s="63"/>
      <c r="H116" s="61"/>
    </row>
    <row r="117" spans="1:8" x14ac:dyDescent="0.2">
      <c r="A117" s="62"/>
      <c r="B117" s="62"/>
      <c r="C117" s="62"/>
      <c r="D117" s="63"/>
      <c r="H117" s="61"/>
    </row>
    <row r="118" spans="1:8" x14ac:dyDescent="0.2">
      <c r="A118" s="62"/>
      <c r="B118" s="62"/>
      <c r="C118" s="62"/>
      <c r="D118" s="63"/>
      <c r="H118" s="61"/>
    </row>
    <row r="119" spans="1:8" x14ac:dyDescent="0.2">
      <c r="A119" s="62"/>
      <c r="B119" s="62"/>
      <c r="C119" s="62"/>
      <c r="D119" s="63"/>
      <c r="H119" s="61"/>
    </row>
    <row r="120" spans="1:8" x14ac:dyDescent="0.2">
      <c r="A120" s="62"/>
      <c r="B120" s="62"/>
      <c r="C120" s="62"/>
      <c r="D120" s="63"/>
      <c r="H120" s="61"/>
    </row>
    <row r="121" spans="1:8" x14ac:dyDescent="0.2">
      <c r="A121" s="62"/>
      <c r="B121" s="62"/>
      <c r="C121" s="62"/>
      <c r="D121" s="63"/>
      <c r="H121" s="61"/>
    </row>
    <row r="122" spans="1:8" x14ac:dyDescent="0.2">
      <c r="A122" s="62"/>
      <c r="B122" s="62"/>
      <c r="C122" s="62"/>
      <c r="D122" s="63"/>
      <c r="H122" s="61"/>
    </row>
    <row r="123" spans="1:8" x14ac:dyDescent="0.2">
      <c r="A123" s="62"/>
      <c r="B123" s="62"/>
      <c r="C123" s="62"/>
      <c r="D123" s="63"/>
      <c r="H123" s="61"/>
    </row>
    <row r="124" spans="1:8" x14ac:dyDescent="0.2">
      <c r="A124" s="62"/>
      <c r="B124" s="62"/>
      <c r="C124" s="62"/>
      <c r="D124" s="63"/>
      <c r="H124" s="61"/>
    </row>
    <row r="125" spans="1:8" x14ac:dyDescent="0.2">
      <c r="A125" s="62"/>
      <c r="B125" s="62"/>
      <c r="C125" s="62"/>
      <c r="D125" s="63"/>
      <c r="H125" s="61"/>
    </row>
    <row r="126" spans="1:8" x14ac:dyDescent="0.2">
      <c r="A126" s="62"/>
      <c r="B126" s="62"/>
      <c r="C126" s="62"/>
      <c r="D126" s="63"/>
      <c r="H126" s="61"/>
    </row>
    <row r="127" spans="1:8" x14ac:dyDescent="0.2">
      <c r="A127" s="62"/>
      <c r="B127" s="62"/>
      <c r="C127" s="62"/>
      <c r="D127" s="63"/>
      <c r="H127" s="61"/>
    </row>
    <row r="128" spans="1:8" x14ac:dyDescent="0.2">
      <c r="A128" s="62"/>
      <c r="B128" s="62"/>
      <c r="C128" s="62"/>
      <c r="D128" s="63"/>
      <c r="H128" s="61"/>
    </row>
    <row r="129" spans="1:8" x14ac:dyDescent="0.2">
      <c r="A129" s="62"/>
      <c r="B129" s="62"/>
      <c r="C129" s="62"/>
      <c r="D129" s="63"/>
      <c r="H129" s="61"/>
    </row>
    <row r="130" spans="1:8" x14ac:dyDescent="0.2">
      <c r="A130" s="62"/>
      <c r="B130" s="62"/>
      <c r="C130" s="62"/>
      <c r="D130" s="63"/>
      <c r="H130" s="61"/>
    </row>
    <row r="131" spans="1:8" x14ac:dyDescent="0.2">
      <c r="A131" s="62"/>
      <c r="B131" s="62"/>
      <c r="C131" s="62"/>
      <c r="D131" s="63"/>
      <c r="H131" s="61"/>
    </row>
    <row r="132" spans="1:8" x14ac:dyDescent="0.2">
      <c r="A132" s="62"/>
      <c r="B132" s="62"/>
      <c r="C132" s="62"/>
      <c r="D132" s="63"/>
      <c r="H132" s="61"/>
    </row>
    <row r="133" spans="1:8" x14ac:dyDescent="0.2">
      <c r="A133" s="62"/>
      <c r="B133" s="62"/>
      <c r="C133" s="62"/>
      <c r="D133" s="63"/>
      <c r="H133" s="61"/>
    </row>
    <row r="134" spans="1:8" x14ac:dyDescent="0.2">
      <c r="A134" s="62"/>
      <c r="B134" s="62"/>
      <c r="C134" s="62"/>
      <c r="D134" s="63"/>
      <c r="H134" s="61"/>
    </row>
    <row r="135" spans="1:8" x14ac:dyDescent="0.2">
      <c r="A135" s="62"/>
      <c r="B135" s="62"/>
      <c r="C135" s="62"/>
      <c r="D135" s="63"/>
      <c r="H135" s="61"/>
    </row>
    <row r="136" spans="1:8" x14ac:dyDescent="0.2">
      <c r="A136" s="62"/>
      <c r="B136" s="62"/>
      <c r="C136" s="62"/>
      <c r="D136" s="63"/>
      <c r="H136" s="61"/>
    </row>
    <row r="137" spans="1:8" x14ac:dyDescent="0.2">
      <c r="A137" s="62"/>
      <c r="B137" s="62"/>
      <c r="C137" s="62"/>
      <c r="D137" s="63"/>
      <c r="H137" s="61"/>
    </row>
    <row r="138" spans="1:8" x14ac:dyDescent="0.2">
      <c r="A138" s="62"/>
      <c r="B138" s="62"/>
      <c r="C138" s="62"/>
      <c r="D138" s="63"/>
      <c r="H138" s="61"/>
    </row>
    <row r="139" spans="1:8" x14ac:dyDescent="0.2">
      <c r="A139" s="62"/>
      <c r="B139" s="62"/>
      <c r="C139" s="62"/>
      <c r="D139" s="63"/>
      <c r="H139" s="61"/>
    </row>
    <row r="140" spans="1:8" x14ac:dyDescent="0.2">
      <c r="A140" s="62"/>
      <c r="B140" s="62"/>
      <c r="C140" s="62"/>
      <c r="D140" s="63"/>
      <c r="H140" s="61"/>
    </row>
    <row r="141" spans="1:8" x14ac:dyDescent="0.2">
      <c r="A141" s="62"/>
      <c r="B141" s="62"/>
      <c r="C141" s="62"/>
      <c r="D141" s="63"/>
      <c r="H141" s="61"/>
    </row>
    <row r="142" spans="1:8" x14ac:dyDescent="0.2">
      <c r="A142" s="62"/>
      <c r="B142" s="62"/>
      <c r="C142" s="62"/>
      <c r="D142" s="63"/>
      <c r="H142" s="61"/>
    </row>
    <row r="143" spans="1:8" x14ac:dyDescent="0.2">
      <c r="A143" s="62"/>
      <c r="B143" s="62"/>
      <c r="C143" s="62"/>
      <c r="D143" s="63"/>
      <c r="H143" s="61"/>
    </row>
    <row r="144" spans="1:8" x14ac:dyDescent="0.2">
      <c r="A144" s="62"/>
      <c r="B144" s="62"/>
      <c r="C144" s="62"/>
      <c r="D144" s="63"/>
      <c r="H144" s="61"/>
    </row>
    <row r="145" spans="1:8" x14ac:dyDescent="0.2">
      <c r="A145" s="62"/>
      <c r="B145" s="62"/>
      <c r="C145" s="62"/>
      <c r="D145" s="63"/>
      <c r="H145" s="61"/>
    </row>
    <row r="146" spans="1:8" x14ac:dyDescent="0.2">
      <c r="D146" s="63"/>
      <c r="H146" s="61"/>
    </row>
    <row r="147" spans="1:8" x14ac:dyDescent="0.2">
      <c r="D147" s="63"/>
      <c r="H147" s="61"/>
    </row>
    <row r="148" spans="1:8" x14ac:dyDescent="0.2">
      <c r="D148" s="63"/>
      <c r="H148" s="61"/>
    </row>
    <row r="149" spans="1:8" x14ac:dyDescent="0.2">
      <c r="D149" s="63"/>
      <c r="H149" s="61"/>
    </row>
    <row r="150" spans="1:8" x14ac:dyDescent="0.2">
      <c r="D150" s="63"/>
      <c r="H150" s="61"/>
    </row>
    <row r="151" spans="1:8" x14ac:dyDescent="0.2">
      <c r="D151" s="63"/>
      <c r="H151" s="61"/>
    </row>
    <row r="152" spans="1:8" x14ac:dyDescent="0.2">
      <c r="D152" s="63"/>
      <c r="H152" s="61"/>
    </row>
    <row r="153" spans="1:8" x14ac:dyDescent="0.2">
      <c r="D153" s="63"/>
      <c r="H153" s="61"/>
    </row>
    <row r="154" spans="1:8" x14ac:dyDescent="0.2">
      <c r="D154" s="63"/>
      <c r="H154" s="61"/>
    </row>
    <row r="155" spans="1:8" x14ac:dyDescent="0.2">
      <c r="D155" s="63"/>
      <c r="H155" s="61"/>
    </row>
    <row r="156" spans="1:8" x14ac:dyDescent="0.2">
      <c r="D156" s="63"/>
      <c r="H156" s="61"/>
    </row>
    <row r="157" spans="1:8" x14ac:dyDescent="0.2">
      <c r="D157" s="63"/>
      <c r="H157" s="61"/>
    </row>
    <row r="158" spans="1:8" x14ac:dyDescent="0.2">
      <c r="D158" s="63"/>
      <c r="H158" s="61"/>
    </row>
    <row r="159" spans="1:8" x14ac:dyDescent="0.2">
      <c r="D159" s="63"/>
      <c r="H159" s="61"/>
    </row>
    <row r="160" spans="1:8" x14ac:dyDescent="0.2">
      <c r="D160" s="63"/>
      <c r="H160" s="61"/>
    </row>
    <row r="161" spans="4:8" x14ac:dyDescent="0.2">
      <c r="D161" s="63"/>
      <c r="H161" s="61"/>
    </row>
    <row r="162" spans="4:8" x14ac:dyDescent="0.2">
      <c r="D162" s="63"/>
      <c r="H162" s="61"/>
    </row>
    <row r="163" spans="4:8" x14ac:dyDescent="0.2">
      <c r="D163" s="63"/>
      <c r="H163" s="61"/>
    </row>
    <row r="164" spans="4:8" x14ac:dyDescent="0.2">
      <c r="D164" s="63"/>
      <c r="H164" s="61"/>
    </row>
    <row r="165" spans="4:8" x14ac:dyDescent="0.2">
      <c r="D165" s="63"/>
      <c r="H165" s="61"/>
    </row>
    <row r="166" spans="4:8" x14ac:dyDescent="0.2">
      <c r="D166" s="63"/>
      <c r="H166" s="61"/>
    </row>
    <row r="167" spans="4:8" x14ac:dyDescent="0.2">
      <c r="D167" s="63"/>
      <c r="H167" s="61"/>
    </row>
    <row r="168" spans="4:8" x14ac:dyDescent="0.2">
      <c r="D168" s="63"/>
      <c r="H168" s="61"/>
    </row>
    <row r="169" spans="4:8" x14ac:dyDescent="0.2">
      <c r="D169" s="63"/>
      <c r="H169" s="61"/>
    </row>
    <row r="170" spans="4:8" x14ac:dyDescent="0.2">
      <c r="D170" s="63"/>
      <c r="H170" s="61"/>
    </row>
    <row r="171" spans="4:8" x14ac:dyDescent="0.2">
      <c r="D171" s="63"/>
      <c r="H171" s="61"/>
    </row>
    <row r="172" spans="4:8" x14ac:dyDescent="0.2">
      <c r="D172" s="63"/>
      <c r="H172" s="61"/>
    </row>
    <row r="173" spans="4:8" x14ac:dyDescent="0.2">
      <c r="D173" s="63"/>
      <c r="H173" s="61"/>
    </row>
    <row r="174" spans="4:8" x14ac:dyDescent="0.2">
      <c r="D174" s="63"/>
    </row>
    <row r="175" spans="4:8" x14ac:dyDescent="0.2">
      <c r="D175" s="63"/>
    </row>
    <row r="176" spans="4:8" x14ac:dyDescent="0.2">
      <c r="D176" s="63"/>
    </row>
    <row r="177" spans="4:4" x14ac:dyDescent="0.2">
      <c r="D177" s="63"/>
    </row>
    <row r="178" spans="4:4" x14ac:dyDescent="0.2">
      <c r="D178" s="63"/>
    </row>
    <row r="179" spans="4:4" x14ac:dyDescent="0.2">
      <c r="D179" s="63"/>
    </row>
    <row r="180" spans="4:4" x14ac:dyDescent="0.2">
      <c r="D180" s="63"/>
    </row>
    <row r="181" spans="4:4" x14ac:dyDescent="0.2">
      <c r="D181" s="63"/>
    </row>
    <row r="182" spans="4:4" x14ac:dyDescent="0.2">
      <c r="D182" s="63"/>
    </row>
    <row r="183" spans="4:4" x14ac:dyDescent="0.2">
      <c r="D183" s="63"/>
    </row>
    <row r="184" spans="4:4" x14ac:dyDescent="0.2">
      <c r="D184" s="63"/>
    </row>
    <row r="185" spans="4:4" x14ac:dyDescent="0.2">
      <c r="D185" s="63"/>
    </row>
    <row r="186" spans="4:4" x14ac:dyDescent="0.2">
      <c r="D186" s="63"/>
    </row>
    <row r="187" spans="4:4" x14ac:dyDescent="0.2">
      <c r="D187" s="63"/>
    </row>
    <row r="188" spans="4:4" x14ac:dyDescent="0.2">
      <c r="D188" s="63"/>
    </row>
    <row r="189" spans="4:4" x14ac:dyDescent="0.2">
      <c r="D189" s="63"/>
    </row>
    <row r="190" spans="4:4" x14ac:dyDescent="0.2">
      <c r="D190" s="63"/>
    </row>
    <row r="191" spans="4:4" x14ac:dyDescent="0.2">
      <c r="D191" s="65"/>
    </row>
    <row r="192" spans="4:4" x14ac:dyDescent="0.2">
      <c r="D192" s="65"/>
    </row>
    <row r="193" spans="4:4" x14ac:dyDescent="0.2">
      <c r="D193" s="65"/>
    </row>
    <row r="194" spans="4:4" x14ac:dyDescent="0.2">
      <c r="D194" s="65"/>
    </row>
    <row r="195" spans="4:4" x14ac:dyDescent="0.2">
      <c r="D195" s="65"/>
    </row>
    <row r="196" spans="4:4" x14ac:dyDescent="0.2">
      <c r="D196" s="65"/>
    </row>
    <row r="197" spans="4:4" x14ac:dyDescent="0.2">
      <c r="D197" s="65"/>
    </row>
    <row r="198" spans="4:4" x14ac:dyDescent="0.2">
      <c r="D198" s="65"/>
    </row>
    <row r="199" spans="4:4" x14ac:dyDescent="0.2">
      <c r="D199" s="65"/>
    </row>
    <row r="200" spans="4:4" x14ac:dyDescent="0.2">
      <c r="D200" s="65"/>
    </row>
    <row r="201" spans="4:4" x14ac:dyDescent="0.2">
      <c r="D201" s="65"/>
    </row>
    <row r="202" spans="4:4" x14ac:dyDescent="0.2">
      <c r="D202" s="65"/>
    </row>
    <row r="203" spans="4:4" x14ac:dyDescent="0.2">
      <c r="D203" s="65"/>
    </row>
    <row r="204" spans="4:4" x14ac:dyDescent="0.2">
      <c r="D204" s="65"/>
    </row>
    <row r="205" spans="4:4" x14ac:dyDescent="0.2">
      <c r="D205" s="65"/>
    </row>
    <row r="206" spans="4:4" x14ac:dyDescent="0.2">
      <c r="D206" s="65"/>
    </row>
    <row r="207" spans="4:4" x14ac:dyDescent="0.2">
      <c r="D207" s="65"/>
    </row>
    <row r="208" spans="4:4" x14ac:dyDescent="0.2">
      <c r="D208" s="65"/>
    </row>
    <row r="209" spans="4:4" x14ac:dyDescent="0.2">
      <c r="D209" s="65"/>
    </row>
    <row r="210" spans="4:4" x14ac:dyDescent="0.2">
      <c r="D210" s="65"/>
    </row>
    <row r="211" spans="4:4" x14ac:dyDescent="0.2">
      <c r="D211" s="65"/>
    </row>
    <row r="212" spans="4:4" x14ac:dyDescent="0.2">
      <c r="D212" s="65"/>
    </row>
    <row r="213" spans="4:4" x14ac:dyDescent="0.2">
      <c r="D213" s="65"/>
    </row>
    <row r="214" spans="4:4" x14ac:dyDescent="0.2">
      <c r="D214" s="65"/>
    </row>
    <row r="215" spans="4:4" x14ac:dyDescent="0.2">
      <c r="D215" s="65"/>
    </row>
    <row r="216" spans="4:4" x14ac:dyDescent="0.2">
      <c r="D216" s="65"/>
    </row>
    <row r="217" spans="4:4" x14ac:dyDescent="0.2">
      <c r="D217" s="65"/>
    </row>
    <row r="218" spans="4:4" x14ac:dyDescent="0.2">
      <c r="D218" s="65"/>
    </row>
    <row r="219" spans="4:4" x14ac:dyDescent="0.2">
      <c r="D219" s="65"/>
    </row>
    <row r="220" spans="4:4" x14ac:dyDescent="0.2">
      <c r="D220" s="65"/>
    </row>
    <row r="221" spans="4:4" x14ac:dyDescent="0.2">
      <c r="D221" s="65"/>
    </row>
    <row r="222" spans="4:4" x14ac:dyDescent="0.2">
      <c r="D222" s="65"/>
    </row>
    <row r="223" spans="4:4" x14ac:dyDescent="0.2">
      <c r="D223" s="65"/>
    </row>
    <row r="224" spans="4:4" x14ac:dyDescent="0.2">
      <c r="D224" s="65"/>
    </row>
    <row r="225" spans="4:4" x14ac:dyDescent="0.2">
      <c r="D225" s="65"/>
    </row>
    <row r="226" spans="4:4" x14ac:dyDescent="0.2">
      <c r="D226" s="65"/>
    </row>
    <row r="227" spans="4:4" x14ac:dyDescent="0.2">
      <c r="D227" s="65"/>
    </row>
    <row r="228" spans="4:4" x14ac:dyDescent="0.2">
      <c r="D228" s="65"/>
    </row>
    <row r="229" spans="4:4" x14ac:dyDescent="0.2">
      <c r="D229" s="65"/>
    </row>
    <row r="230" spans="4:4" x14ac:dyDescent="0.2">
      <c r="D230" s="65"/>
    </row>
    <row r="231" spans="4:4" x14ac:dyDescent="0.2">
      <c r="D231" s="65"/>
    </row>
    <row r="232" spans="4:4" x14ac:dyDescent="0.2">
      <c r="D232" s="65"/>
    </row>
    <row r="233" spans="4:4" x14ac:dyDescent="0.2">
      <c r="D233" s="65"/>
    </row>
    <row r="234" spans="4:4" x14ac:dyDescent="0.2">
      <c r="D234" s="65"/>
    </row>
    <row r="235" spans="4:4" x14ac:dyDescent="0.2">
      <c r="D235" s="65"/>
    </row>
    <row r="236" spans="4:4" x14ac:dyDescent="0.2">
      <c r="D236" s="65"/>
    </row>
    <row r="237" spans="4:4" x14ac:dyDescent="0.2">
      <c r="D237" s="65"/>
    </row>
    <row r="238" spans="4:4" x14ac:dyDescent="0.2">
      <c r="D238" s="65"/>
    </row>
    <row r="239" spans="4:4" x14ac:dyDescent="0.2">
      <c r="D239" s="65"/>
    </row>
    <row r="240" spans="4:4" x14ac:dyDescent="0.2">
      <c r="D240" s="65"/>
    </row>
    <row r="241" spans="4:4" x14ac:dyDescent="0.2">
      <c r="D241" s="65"/>
    </row>
    <row r="242" spans="4:4" x14ac:dyDescent="0.2">
      <c r="D242" s="65"/>
    </row>
    <row r="243" spans="4:4" x14ac:dyDescent="0.2">
      <c r="D243" s="65"/>
    </row>
    <row r="244" spans="4:4" x14ac:dyDescent="0.2">
      <c r="D244" s="65"/>
    </row>
    <row r="245" spans="4:4" x14ac:dyDescent="0.2">
      <c r="D245" s="65"/>
    </row>
    <row r="246" spans="4:4" x14ac:dyDescent="0.2">
      <c r="D246" s="65"/>
    </row>
    <row r="247" spans="4:4" x14ac:dyDescent="0.2">
      <c r="D247" s="65"/>
    </row>
    <row r="248" spans="4:4" x14ac:dyDescent="0.2">
      <c r="D248" s="65"/>
    </row>
    <row r="249" spans="4:4" x14ac:dyDescent="0.2">
      <c r="D249" s="65"/>
    </row>
    <row r="250" spans="4:4" x14ac:dyDescent="0.2">
      <c r="D250" s="65"/>
    </row>
    <row r="251" spans="4:4" x14ac:dyDescent="0.2">
      <c r="D251" s="65"/>
    </row>
    <row r="252" spans="4:4" x14ac:dyDescent="0.2">
      <c r="D252" s="65"/>
    </row>
    <row r="253" spans="4:4" x14ac:dyDescent="0.2">
      <c r="D253" s="65"/>
    </row>
    <row r="254" spans="4:4" x14ac:dyDescent="0.2">
      <c r="D254" s="65"/>
    </row>
    <row r="255" spans="4:4" x14ac:dyDescent="0.2">
      <c r="D255" s="65"/>
    </row>
    <row r="256" spans="4:4" x14ac:dyDescent="0.2">
      <c r="D256" s="65"/>
    </row>
    <row r="257" spans="4:4" x14ac:dyDescent="0.2">
      <c r="D257" s="65"/>
    </row>
    <row r="258" spans="4:4" x14ac:dyDescent="0.2">
      <c r="D258" s="65"/>
    </row>
    <row r="259" spans="4:4" x14ac:dyDescent="0.2">
      <c r="D259" s="65"/>
    </row>
    <row r="260" spans="4:4" x14ac:dyDescent="0.2">
      <c r="D260" s="65"/>
    </row>
    <row r="261" spans="4:4" x14ac:dyDescent="0.2">
      <c r="D261" s="65"/>
    </row>
    <row r="262" spans="4:4" x14ac:dyDescent="0.2">
      <c r="D262" s="65"/>
    </row>
    <row r="263" spans="4:4" x14ac:dyDescent="0.2">
      <c r="D263" s="65"/>
    </row>
    <row r="264" spans="4:4" x14ac:dyDescent="0.2">
      <c r="D264" s="65"/>
    </row>
    <row r="265" spans="4:4" x14ac:dyDescent="0.2">
      <c r="D265" s="65"/>
    </row>
    <row r="266" spans="4:4" x14ac:dyDescent="0.2">
      <c r="D266" s="65"/>
    </row>
    <row r="267" spans="4:4" x14ac:dyDescent="0.2">
      <c r="D267" s="65"/>
    </row>
    <row r="268" spans="4:4" x14ac:dyDescent="0.2">
      <c r="D268" s="65"/>
    </row>
    <row r="269" spans="4:4" x14ac:dyDescent="0.2">
      <c r="D269" s="65"/>
    </row>
    <row r="270" spans="4:4" x14ac:dyDescent="0.2">
      <c r="D270" s="65"/>
    </row>
    <row r="271" spans="4:4" x14ac:dyDescent="0.2">
      <c r="D271" s="65"/>
    </row>
    <row r="272" spans="4:4" x14ac:dyDescent="0.2">
      <c r="D272" s="65"/>
    </row>
    <row r="273" spans="4:4" x14ac:dyDescent="0.2">
      <c r="D273" s="65"/>
    </row>
    <row r="274" spans="4:4" x14ac:dyDescent="0.2">
      <c r="D274" s="65"/>
    </row>
    <row r="275" spans="4:4" x14ac:dyDescent="0.2">
      <c r="D275" s="65"/>
    </row>
    <row r="276" spans="4:4" x14ac:dyDescent="0.2">
      <c r="D276" s="65"/>
    </row>
    <row r="277" spans="4:4" x14ac:dyDescent="0.2">
      <c r="D277" s="65"/>
    </row>
    <row r="278" spans="4:4" x14ac:dyDescent="0.2">
      <c r="D278" s="65"/>
    </row>
    <row r="279" spans="4:4" x14ac:dyDescent="0.2">
      <c r="D279" s="65"/>
    </row>
    <row r="280" spans="4:4" x14ac:dyDescent="0.2">
      <c r="D280" s="65"/>
    </row>
    <row r="281" spans="4:4" x14ac:dyDescent="0.2">
      <c r="D281" s="65"/>
    </row>
    <row r="282" spans="4:4" x14ac:dyDescent="0.2">
      <c r="D282" s="65"/>
    </row>
    <row r="283" spans="4:4" x14ac:dyDescent="0.2">
      <c r="D283" s="65"/>
    </row>
    <row r="284" spans="4:4" x14ac:dyDescent="0.2">
      <c r="D284" s="65"/>
    </row>
    <row r="285" spans="4:4" x14ac:dyDescent="0.2">
      <c r="D285" s="65"/>
    </row>
    <row r="286" spans="4:4" x14ac:dyDescent="0.2">
      <c r="D286" s="65"/>
    </row>
    <row r="287" spans="4:4" x14ac:dyDescent="0.2">
      <c r="D287" s="65"/>
    </row>
    <row r="288" spans="4:4" x14ac:dyDescent="0.2">
      <c r="D288" s="65"/>
    </row>
    <row r="289" spans="4:4" x14ac:dyDescent="0.2">
      <c r="D289" s="65"/>
    </row>
    <row r="290" spans="4:4" x14ac:dyDescent="0.2">
      <c r="D290" s="65"/>
    </row>
    <row r="291" spans="4:4" x14ac:dyDescent="0.2">
      <c r="D291" s="65"/>
    </row>
    <row r="292" spans="4:4" x14ac:dyDescent="0.2">
      <c r="D292" s="65"/>
    </row>
    <row r="293" spans="4:4" x14ac:dyDescent="0.2">
      <c r="D293" s="65"/>
    </row>
    <row r="294" spans="4:4" x14ac:dyDescent="0.2">
      <c r="D294" s="65"/>
    </row>
    <row r="295" spans="4:4" x14ac:dyDescent="0.2">
      <c r="D295" s="65"/>
    </row>
    <row r="296" spans="4:4" x14ac:dyDescent="0.2">
      <c r="D296" s="65"/>
    </row>
    <row r="297" spans="4:4" x14ac:dyDescent="0.2">
      <c r="D297" s="65"/>
    </row>
    <row r="298" spans="4:4" x14ac:dyDescent="0.2">
      <c r="D298" s="65"/>
    </row>
    <row r="299" spans="4:4" x14ac:dyDescent="0.2">
      <c r="D299" s="65"/>
    </row>
    <row r="300" spans="4:4" x14ac:dyDescent="0.2">
      <c r="D300" s="65"/>
    </row>
    <row r="301" spans="4:4" x14ac:dyDescent="0.2">
      <c r="D301" s="65"/>
    </row>
    <row r="302" spans="4:4" x14ac:dyDescent="0.2">
      <c r="D302" s="65"/>
    </row>
    <row r="303" spans="4:4" x14ac:dyDescent="0.2">
      <c r="D303" s="65"/>
    </row>
    <row r="304" spans="4:4" x14ac:dyDescent="0.2">
      <c r="D304" s="65"/>
    </row>
    <row r="305" spans="4:4" x14ac:dyDescent="0.2">
      <c r="D305" s="65"/>
    </row>
    <row r="306" spans="4:4" x14ac:dyDescent="0.2">
      <c r="D306" s="65"/>
    </row>
    <row r="307" spans="4:4" x14ac:dyDescent="0.2">
      <c r="D307" s="65"/>
    </row>
    <row r="308" spans="4:4" x14ac:dyDescent="0.2">
      <c r="D308" s="65"/>
    </row>
    <row r="309" spans="4:4" x14ac:dyDescent="0.2">
      <c r="D309" s="65"/>
    </row>
    <row r="310" spans="4:4" x14ac:dyDescent="0.2">
      <c r="D310" s="65"/>
    </row>
    <row r="311" spans="4:4" x14ac:dyDescent="0.2">
      <c r="D311" s="65"/>
    </row>
    <row r="312" spans="4:4" x14ac:dyDescent="0.2">
      <c r="D312" s="65"/>
    </row>
    <row r="313" spans="4:4" x14ac:dyDescent="0.2">
      <c r="D313" s="65"/>
    </row>
    <row r="314" spans="4:4" x14ac:dyDescent="0.2">
      <c r="D314" s="65"/>
    </row>
    <row r="315" spans="4:4" x14ac:dyDescent="0.2">
      <c r="D315" s="65"/>
    </row>
    <row r="316" spans="4:4" x14ac:dyDescent="0.2">
      <c r="D316" s="65"/>
    </row>
    <row r="317" spans="4:4" x14ac:dyDescent="0.2">
      <c r="D317" s="65"/>
    </row>
    <row r="318" spans="4:4" x14ac:dyDescent="0.2">
      <c r="D318" s="65"/>
    </row>
    <row r="319" spans="4:4" x14ac:dyDescent="0.2">
      <c r="D319" s="65"/>
    </row>
    <row r="320" spans="4:4" x14ac:dyDescent="0.2">
      <c r="D320" s="65"/>
    </row>
    <row r="321" spans="4:4" x14ac:dyDescent="0.2">
      <c r="D321" s="65"/>
    </row>
    <row r="322" spans="4:4" x14ac:dyDescent="0.2">
      <c r="D322" s="65"/>
    </row>
    <row r="323" spans="4:4" x14ac:dyDescent="0.2">
      <c r="D323" s="65"/>
    </row>
    <row r="324" spans="4:4" x14ac:dyDescent="0.2">
      <c r="D324" s="65"/>
    </row>
    <row r="325" spans="4:4" x14ac:dyDescent="0.2">
      <c r="D325" s="65"/>
    </row>
    <row r="326" spans="4:4" x14ac:dyDescent="0.2">
      <c r="D326" s="65"/>
    </row>
    <row r="327" spans="4:4" x14ac:dyDescent="0.2">
      <c r="D327" s="65"/>
    </row>
    <row r="328" spans="4:4" x14ac:dyDescent="0.2">
      <c r="D328" s="65"/>
    </row>
    <row r="329" spans="4:4" x14ac:dyDescent="0.2">
      <c r="D329" s="65"/>
    </row>
    <row r="330" spans="4:4" x14ac:dyDescent="0.2">
      <c r="D330" s="65"/>
    </row>
    <row r="331" spans="4:4" x14ac:dyDescent="0.2">
      <c r="D331" s="65"/>
    </row>
    <row r="332" spans="4:4" x14ac:dyDescent="0.2">
      <c r="D332" s="65"/>
    </row>
    <row r="333" spans="4:4" x14ac:dyDescent="0.2">
      <c r="D333" s="65"/>
    </row>
    <row r="334" spans="4:4" x14ac:dyDescent="0.2">
      <c r="D334" s="65"/>
    </row>
    <row r="335" spans="4:4" x14ac:dyDescent="0.2">
      <c r="D335" s="65"/>
    </row>
    <row r="336" spans="4:4" x14ac:dyDescent="0.2">
      <c r="D336" s="65"/>
    </row>
    <row r="337" spans="4:4" x14ac:dyDescent="0.2">
      <c r="D337" s="65"/>
    </row>
    <row r="338" spans="4:4" x14ac:dyDescent="0.2">
      <c r="D338" s="65"/>
    </row>
    <row r="339" spans="4:4" x14ac:dyDescent="0.2">
      <c r="D339" s="65"/>
    </row>
    <row r="340" spans="4:4" x14ac:dyDescent="0.2">
      <c r="D340" s="65"/>
    </row>
    <row r="341" spans="4:4" x14ac:dyDescent="0.2">
      <c r="D341" s="65"/>
    </row>
    <row r="342" spans="4:4" x14ac:dyDescent="0.2">
      <c r="D342" s="65"/>
    </row>
    <row r="343" spans="4:4" x14ac:dyDescent="0.2">
      <c r="D343" s="65"/>
    </row>
    <row r="344" spans="4:4" x14ac:dyDescent="0.2">
      <c r="D344" s="65"/>
    </row>
    <row r="345" spans="4:4" x14ac:dyDescent="0.2">
      <c r="D345" s="65"/>
    </row>
    <row r="346" spans="4:4" x14ac:dyDescent="0.2">
      <c r="D346" s="65"/>
    </row>
    <row r="347" spans="4:4" x14ac:dyDescent="0.2">
      <c r="D347" s="65"/>
    </row>
    <row r="348" spans="4:4" x14ac:dyDescent="0.2">
      <c r="D348" s="65"/>
    </row>
    <row r="349" spans="4:4" x14ac:dyDescent="0.2">
      <c r="D349" s="65"/>
    </row>
    <row r="350" spans="4:4" x14ac:dyDescent="0.2">
      <c r="D350" s="65"/>
    </row>
    <row r="351" spans="4:4" x14ac:dyDescent="0.2">
      <c r="D351" s="65"/>
    </row>
    <row r="352" spans="4:4" x14ac:dyDescent="0.2">
      <c r="D352" s="65"/>
    </row>
    <row r="353" spans="4:4" x14ac:dyDescent="0.2">
      <c r="D353" s="65"/>
    </row>
    <row r="354" spans="4:4" x14ac:dyDescent="0.2">
      <c r="D354" s="65"/>
    </row>
    <row r="355" spans="4:4" x14ac:dyDescent="0.2">
      <c r="D355" s="65"/>
    </row>
    <row r="356" spans="4:4" x14ac:dyDescent="0.2">
      <c r="D356" s="65"/>
    </row>
    <row r="357" spans="4:4" x14ac:dyDescent="0.2">
      <c r="D357" s="65"/>
    </row>
    <row r="358" spans="4:4" x14ac:dyDescent="0.2">
      <c r="D358" s="65"/>
    </row>
    <row r="359" spans="4:4" x14ac:dyDescent="0.2">
      <c r="D359" s="65"/>
    </row>
    <row r="360" spans="4:4" x14ac:dyDescent="0.2">
      <c r="D360" s="65"/>
    </row>
    <row r="361" spans="4:4" x14ac:dyDescent="0.2">
      <c r="D361" s="65"/>
    </row>
    <row r="362" spans="4:4" x14ac:dyDescent="0.2">
      <c r="D362" s="65"/>
    </row>
    <row r="363" spans="4:4" x14ac:dyDescent="0.2">
      <c r="D363" s="65"/>
    </row>
    <row r="364" spans="4:4" x14ac:dyDescent="0.2">
      <c r="D364" s="65"/>
    </row>
    <row r="365" spans="4:4" x14ac:dyDescent="0.2">
      <c r="D365" s="65"/>
    </row>
    <row r="366" spans="4:4" x14ac:dyDescent="0.2">
      <c r="D366" s="65"/>
    </row>
    <row r="367" spans="4:4" x14ac:dyDescent="0.2">
      <c r="D367" s="65"/>
    </row>
    <row r="368" spans="4:4" x14ac:dyDescent="0.2">
      <c r="D368" s="65"/>
    </row>
    <row r="369" spans="4:4" x14ac:dyDescent="0.2">
      <c r="D369" s="65"/>
    </row>
    <row r="370" spans="4:4" x14ac:dyDescent="0.2">
      <c r="D370" s="65"/>
    </row>
    <row r="371" spans="4:4" x14ac:dyDescent="0.2">
      <c r="D371" s="65"/>
    </row>
    <row r="372" spans="4:4" x14ac:dyDescent="0.2">
      <c r="D372" s="65"/>
    </row>
    <row r="373" spans="4:4" x14ac:dyDescent="0.2">
      <c r="D373" s="65"/>
    </row>
    <row r="374" spans="4:4" x14ac:dyDescent="0.2">
      <c r="D374" s="65"/>
    </row>
    <row r="375" spans="4:4" x14ac:dyDescent="0.2">
      <c r="D375" s="65"/>
    </row>
    <row r="376" spans="4:4" x14ac:dyDescent="0.2">
      <c r="D376" s="65"/>
    </row>
  </sheetData>
  <mergeCells count="1">
    <mergeCell ref="A1:A2"/>
  </mergeCells>
  <pageMargins left="0.21" right="0.24" top="0.93" bottom="1.46" header="0.28000000000000003" footer="0.64"/>
  <pageSetup paperSize="9" orientation="portrait" r:id="rId1"/>
  <headerFooter alignWithMargins="0">
    <oddHeader xml:space="preserve">&amp;C&amp;"Verdana,Regular"TURISTIČKA ZAJEDNICA KVARNERA
Turistički promet DOLAZAKA u mjesecu prosincu 2014. godine </oddHeader>
    <oddFooter xml:space="preserve">&amp;L&amp;"Verdana,Regular"&amp;9IZVOR: Priređeno prema podacima TZK za prosinac 2014.g. prikupljenih anketom turističkih zajednica. 
U Opatiji,&amp;"Verdana,Bold" &amp;"Verdana,Regular"7. siječnja 2015. godine&amp;R1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377"/>
  <sheetViews>
    <sheetView view="pageLayout" zoomScaleNormal="100" zoomScaleSheetLayoutView="100" workbookViewId="0">
      <selection activeCell="C59" sqref="C59"/>
    </sheetView>
  </sheetViews>
  <sheetFormatPr defaultRowHeight="12.75" x14ac:dyDescent="0.2"/>
  <cols>
    <col min="1" max="1" width="17.5703125" customWidth="1"/>
    <col min="2" max="2" width="9.5703125" customWidth="1"/>
    <col min="3" max="3" width="9.85546875" customWidth="1"/>
    <col min="5" max="5" width="6.85546875" bestFit="1" customWidth="1"/>
    <col min="6" max="6" width="8.28515625" customWidth="1"/>
    <col min="7" max="7" width="10" customWidth="1"/>
    <col min="8" max="8" width="10.5703125" customWidth="1"/>
    <col min="9" max="9" width="6.85546875" bestFit="1" customWidth="1"/>
    <col min="10" max="10" width="6.5703125" customWidth="1"/>
    <col min="11" max="11" width="6.85546875" customWidth="1"/>
    <col min="12" max="12" width="7" customWidth="1"/>
  </cols>
  <sheetData>
    <row r="1" spans="1:18" s="9" customFormat="1" ht="18.75" customHeight="1" thickTop="1" x14ac:dyDescent="0.2">
      <c r="A1" s="387" t="s">
        <v>0</v>
      </c>
      <c r="B1" s="66" t="s">
        <v>55</v>
      </c>
      <c r="C1" s="67"/>
      <c r="D1" s="68"/>
      <c r="E1" s="69"/>
      <c r="F1" s="66" t="s">
        <v>56</v>
      </c>
      <c r="G1" s="67"/>
      <c r="H1" s="68"/>
      <c r="I1" s="69"/>
      <c r="J1" s="66" t="s">
        <v>3</v>
      </c>
      <c r="K1" s="70"/>
      <c r="L1" s="71"/>
    </row>
    <row r="2" spans="1:18" s="9" customFormat="1" ht="22.5" customHeight="1" thickBot="1" x14ac:dyDescent="0.25">
      <c r="A2" s="388"/>
      <c r="B2" s="72" t="s">
        <v>57</v>
      </c>
      <c r="C2" s="73" t="s">
        <v>58</v>
      </c>
      <c r="D2" s="74" t="s">
        <v>59</v>
      </c>
      <c r="E2" s="75" t="s">
        <v>7</v>
      </c>
      <c r="F2" s="72" t="s">
        <v>57</v>
      </c>
      <c r="G2" s="73" t="s">
        <v>58</v>
      </c>
      <c r="H2" s="74" t="s">
        <v>59</v>
      </c>
      <c r="I2" s="75" t="s">
        <v>7</v>
      </c>
      <c r="J2" s="72" t="s">
        <v>57</v>
      </c>
      <c r="K2" s="73" t="s">
        <v>58</v>
      </c>
      <c r="L2" s="74" t="s">
        <v>59</v>
      </c>
    </row>
    <row r="3" spans="1:18" s="9" customFormat="1" ht="13.5" thickTop="1" x14ac:dyDescent="0.2">
      <c r="A3" s="76" t="s">
        <v>8</v>
      </c>
      <c r="B3" s="77">
        <f>[1]podaci3!G2</f>
        <v>9610</v>
      </c>
      <c r="C3" s="77">
        <f>[1]podaci3!H2</f>
        <v>31343</v>
      </c>
      <c r="D3" s="78">
        <f t="shared" ref="D3:D49" si="0">B3+C3</f>
        <v>40953</v>
      </c>
      <c r="E3" s="79">
        <f t="shared" ref="E3:E48" si="1">IF($D$49&lt;&gt;0,D3/$D$49*100,0)</f>
        <v>51.062317647938961</v>
      </c>
      <c r="F3" s="80">
        <f>[1]podaci3!K2</f>
        <v>8678</v>
      </c>
      <c r="G3" s="77">
        <f>[1]podaci3!L2</f>
        <v>26950</v>
      </c>
      <c r="H3" s="81">
        <f t="shared" ref="H3:H49" si="2">F3+G3</f>
        <v>35628</v>
      </c>
      <c r="I3" s="82">
        <f t="shared" ref="I3:I48" si="3">IF($H$49&lt;&gt;0,H3/$H$49*100,0)</f>
        <v>49.862147145676175</v>
      </c>
      <c r="J3" s="83">
        <f>IF(F3&lt;&gt;0,B3/F3*100,0)</f>
        <v>110.73980179764922</v>
      </c>
      <c r="K3" s="84">
        <f t="shared" ref="K3:L49" si="4">IF(G3&lt;&gt;0,C3/G3*100,0)</f>
        <v>116.30055658627087</v>
      </c>
      <c r="L3" s="85">
        <f t="shared" si="4"/>
        <v>114.94610980127989</v>
      </c>
    </row>
    <row r="4" spans="1:18" s="9" customFormat="1" x14ac:dyDescent="0.2">
      <c r="A4" s="86" t="s">
        <v>9</v>
      </c>
      <c r="B4" s="77">
        <f>[1]podaci3!G3</f>
        <v>1101</v>
      </c>
      <c r="C4" s="87">
        <f>[1]podaci3!H3</f>
        <v>1174</v>
      </c>
      <c r="D4" s="78">
        <f t="shared" si="0"/>
        <v>2275</v>
      </c>
      <c r="E4" s="88">
        <f t="shared" si="1"/>
        <v>2.836587616268921</v>
      </c>
      <c r="F4" s="89">
        <f>[1]podaci3!K3</f>
        <v>812</v>
      </c>
      <c r="G4" s="77">
        <f>[1]podaci3!L3</f>
        <v>2671</v>
      </c>
      <c r="H4" s="90">
        <f t="shared" si="2"/>
        <v>3483</v>
      </c>
      <c r="I4" s="82">
        <f t="shared" si="3"/>
        <v>4.8745329097448673</v>
      </c>
      <c r="J4" s="91">
        <f t="shared" ref="J4:J49" si="5">IF(F4&lt;&gt;0,B4/F4*100,0)</f>
        <v>135.59113300492612</v>
      </c>
      <c r="K4" s="92">
        <f t="shared" si="4"/>
        <v>43.953575439910146</v>
      </c>
      <c r="L4" s="85">
        <f t="shared" si="4"/>
        <v>65.317255239735857</v>
      </c>
    </row>
    <row r="5" spans="1:18" s="9" customFormat="1" x14ac:dyDescent="0.2">
      <c r="A5" s="86" t="s">
        <v>10</v>
      </c>
      <c r="B5" s="77">
        <f>[1]podaci3!G5</f>
        <v>219</v>
      </c>
      <c r="C5" s="87">
        <f>[1]podaci3!H5</f>
        <v>2414</v>
      </c>
      <c r="D5" s="78">
        <f t="shared" si="0"/>
        <v>2633</v>
      </c>
      <c r="E5" s="82">
        <f t="shared" si="1"/>
        <v>3.2829605246751949</v>
      </c>
      <c r="F5" s="93">
        <f>[1]podaci3!K5</f>
        <v>165</v>
      </c>
      <c r="G5" s="87">
        <f>[1]podaci3!L5</f>
        <v>863</v>
      </c>
      <c r="H5" s="90">
        <f t="shared" si="2"/>
        <v>1028</v>
      </c>
      <c r="I5" s="82">
        <f t="shared" si="3"/>
        <v>1.4387079618770382</v>
      </c>
      <c r="J5" s="91">
        <f t="shared" si="5"/>
        <v>132.72727272727275</v>
      </c>
      <c r="K5" s="92">
        <f t="shared" si="4"/>
        <v>279.72190034762457</v>
      </c>
      <c r="L5" s="85">
        <f t="shared" si="4"/>
        <v>256.1284046692607</v>
      </c>
    </row>
    <row r="6" spans="1:18" s="9" customFormat="1" x14ac:dyDescent="0.2">
      <c r="A6" s="86" t="s">
        <v>11</v>
      </c>
      <c r="B6" s="77">
        <f>[1]podaci3!G6</f>
        <v>27</v>
      </c>
      <c r="C6" s="87">
        <f>[1]podaci3!H6</f>
        <v>339</v>
      </c>
      <c r="D6" s="78">
        <f t="shared" si="0"/>
        <v>366</v>
      </c>
      <c r="E6" s="82">
        <f t="shared" si="1"/>
        <v>0.45634772200194512</v>
      </c>
      <c r="F6" s="93">
        <f>[1]podaci3!K6</f>
        <v>36</v>
      </c>
      <c r="G6" s="87">
        <f>[1]podaci3!L6</f>
        <v>160</v>
      </c>
      <c r="H6" s="90">
        <f t="shared" si="2"/>
        <v>196</v>
      </c>
      <c r="I6" s="82">
        <f t="shared" si="3"/>
        <v>0.2743061872839489</v>
      </c>
      <c r="J6" s="91">
        <f t="shared" si="5"/>
        <v>75</v>
      </c>
      <c r="K6" s="92">
        <f t="shared" si="4"/>
        <v>211.875</v>
      </c>
      <c r="L6" s="85">
        <f t="shared" si="4"/>
        <v>186.73469387755102</v>
      </c>
    </row>
    <row r="7" spans="1:18" s="9" customFormat="1" x14ac:dyDescent="0.2">
      <c r="A7" s="86" t="s">
        <v>12</v>
      </c>
      <c r="B7" s="77">
        <f>[1]podaci3!G4</f>
        <v>372</v>
      </c>
      <c r="C7" s="87">
        <f>[1]podaci3!H4</f>
        <v>429</v>
      </c>
      <c r="D7" s="78">
        <f t="shared" si="0"/>
        <v>801</v>
      </c>
      <c r="E7" s="82">
        <f t="shared" si="1"/>
        <v>0.99872821126655198</v>
      </c>
      <c r="F7" s="93">
        <f>[1]podaci3!K4</f>
        <v>1180</v>
      </c>
      <c r="G7" s="87">
        <f>[1]podaci3!L4</f>
        <v>490</v>
      </c>
      <c r="H7" s="90">
        <f t="shared" si="2"/>
        <v>1670</v>
      </c>
      <c r="I7" s="82">
        <f t="shared" si="3"/>
        <v>2.3372006773683398</v>
      </c>
      <c r="J7" s="91">
        <f t="shared" si="5"/>
        <v>31.525423728813561</v>
      </c>
      <c r="K7" s="92">
        <f t="shared" si="4"/>
        <v>87.551020408163254</v>
      </c>
      <c r="L7" s="85">
        <f t="shared" si="4"/>
        <v>47.964071856287426</v>
      </c>
    </row>
    <row r="8" spans="1:18" s="9" customFormat="1" ht="16.5" customHeight="1" thickBot="1" x14ac:dyDescent="0.25">
      <c r="A8" s="94" t="s">
        <v>13</v>
      </c>
      <c r="B8" s="95">
        <f>SUM(B3:B7)</f>
        <v>11329</v>
      </c>
      <c r="C8" s="96">
        <f>SUM(C3:C7)</f>
        <v>35699</v>
      </c>
      <c r="D8" s="97">
        <f t="shared" si="0"/>
        <v>47028</v>
      </c>
      <c r="E8" s="98">
        <f t="shared" si="1"/>
        <v>58.636941722151569</v>
      </c>
      <c r="F8" s="99">
        <f>SUM(F3:F7)</f>
        <v>10871</v>
      </c>
      <c r="G8" s="96">
        <f>SUM(G3:G7)</f>
        <v>31134</v>
      </c>
      <c r="H8" s="100">
        <f t="shared" si="2"/>
        <v>42005</v>
      </c>
      <c r="I8" s="98">
        <f t="shared" si="3"/>
        <v>58.786894881950367</v>
      </c>
      <c r="J8" s="101">
        <f t="shared" si="5"/>
        <v>104.21304387820807</v>
      </c>
      <c r="K8" s="102">
        <f t="shared" si="4"/>
        <v>114.66242692875956</v>
      </c>
      <c r="L8" s="103">
        <f t="shared" si="4"/>
        <v>111.95810022616355</v>
      </c>
      <c r="M8" s="8"/>
      <c r="N8" s="8"/>
      <c r="O8" s="8"/>
      <c r="P8" s="8"/>
      <c r="Q8" s="8"/>
      <c r="R8" s="8"/>
    </row>
    <row r="9" spans="1:18" s="9" customFormat="1" ht="13.5" thickTop="1" x14ac:dyDescent="0.2">
      <c r="A9" s="86" t="s">
        <v>14</v>
      </c>
      <c r="B9" s="104">
        <f>[1]podaci3!G14</f>
        <v>3815</v>
      </c>
      <c r="C9" s="105">
        <f>[1]podaci3!H14</f>
        <v>3611</v>
      </c>
      <c r="D9" s="78">
        <f t="shared" si="0"/>
        <v>7426</v>
      </c>
      <c r="E9" s="79">
        <f t="shared" si="1"/>
        <v>9.2591207201815422</v>
      </c>
      <c r="F9" s="89">
        <f>[1]podaci3!K14</f>
        <v>3138</v>
      </c>
      <c r="G9" s="105">
        <f>[1]podaci3!L14</f>
        <v>2337</v>
      </c>
      <c r="H9" s="78">
        <f t="shared" si="2"/>
        <v>5475</v>
      </c>
      <c r="I9" s="79">
        <f t="shared" si="3"/>
        <v>7.6623794662225517</v>
      </c>
      <c r="J9" s="91">
        <f t="shared" si="5"/>
        <v>121.57425111536011</v>
      </c>
      <c r="K9" s="92">
        <f t="shared" si="4"/>
        <v>154.51433461703039</v>
      </c>
      <c r="L9" s="85">
        <f>IF(H9&lt;&gt;0,D9/H9*100,0)</f>
        <v>135.63470319634703</v>
      </c>
      <c r="M9" s="8"/>
      <c r="N9" s="8"/>
      <c r="O9" s="8"/>
      <c r="P9" s="8"/>
      <c r="Q9" s="8"/>
      <c r="R9" s="8"/>
    </row>
    <row r="10" spans="1:18" s="9" customFormat="1" x14ac:dyDescent="0.2">
      <c r="A10" s="86" t="s">
        <v>15</v>
      </c>
      <c r="B10" s="77">
        <f>[1]podaci3!G18</f>
        <v>0</v>
      </c>
      <c r="C10" s="87">
        <f>[1]podaci3!H18</f>
        <v>0</v>
      </c>
      <c r="D10" s="78">
        <f t="shared" si="0"/>
        <v>0</v>
      </c>
      <c r="E10" s="82">
        <f t="shared" si="1"/>
        <v>0</v>
      </c>
      <c r="F10" s="93">
        <f>[1]podaci3!K18</f>
        <v>0</v>
      </c>
      <c r="G10" s="87">
        <f>[1]podaci3!L18</f>
        <v>0</v>
      </c>
      <c r="H10" s="90">
        <f t="shared" si="2"/>
        <v>0</v>
      </c>
      <c r="I10" s="82">
        <f t="shared" si="3"/>
        <v>0</v>
      </c>
      <c r="J10" s="91">
        <f t="shared" si="5"/>
        <v>0</v>
      </c>
      <c r="K10" s="92">
        <f t="shared" si="4"/>
        <v>0</v>
      </c>
      <c r="L10" s="85">
        <f>IF(H10&lt;&gt;0,D10/H10*100,0)</f>
        <v>0</v>
      </c>
      <c r="M10" s="8"/>
      <c r="N10" s="8"/>
      <c r="O10" s="8"/>
      <c r="P10" s="8"/>
      <c r="Q10" s="8"/>
      <c r="R10" s="8"/>
    </row>
    <row r="11" spans="1:18" s="9" customFormat="1" x14ac:dyDescent="0.2">
      <c r="A11" s="86" t="s">
        <v>16</v>
      </c>
      <c r="B11" s="77">
        <f>[1]podaci3!G17</f>
        <v>2196</v>
      </c>
      <c r="C11" s="87">
        <f>[1]podaci3!H17</f>
        <v>244</v>
      </c>
      <c r="D11" s="78">
        <f t="shared" si="0"/>
        <v>2440</v>
      </c>
      <c r="E11" s="82">
        <f t="shared" si="1"/>
        <v>3.0423181466796336</v>
      </c>
      <c r="F11" s="93">
        <f>[1]podaci3!K17</f>
        <v>1420</v>
      </c>
      <c r="G11" s="87">
        <f>[1]podaci3!L17</f>
        <v>143</v>
      </c>
      <c r="H11" s="90">
        <f t="shared" si="2"/>
        <v>1563</v>
      </c>
      <c r="I11" s="82">
        <f t="shared" si="3"/>
        <v>2.1874518914531231</v>
      </c>
      <c r="J11" s="91">
        <f t="shared" si="5"/>
        <v>154.64788732394365</v>
      </c>
      <c r="K11" s="92">
        <f t="shared" si="4"/>
        <v>170.62937062937061</v>
      </c>
      <c r="L11" s="85">
        <f t="shared" si="4"/>
        <v>156.11004478566858</v>
      </c>
      <c r="M11" s="8"/>
      <c r="N11" s="8"/>
      <c r="O11" s="8"/>
      <c r="P11" s="8"/>
      <c r="Q11" s="8"/>
      <c r="R11" s="8"/>
    </row>
    <row r="12" spans="1:18" s="9" customFormat="1" x14ac:dyDescent="0.2">
      <c r="A12" s="86" t="s">
        <v>17</v>
      </c>
      <c r="B12" s="77">
        <f>[1]podaci3!G15</f>
        <v>266</v>
      </c>
      <c r="C12" s="87">
        <f>[1]podaci3!H15</f>
        <v>44</v>
      </c>
      <c r="D12" s="78">
        <f t="shared" si="0"/>
        <v>310</v>
      </c>
      <c r="E12" s="82">
        <f t="shared" si="1"/>
        <v>0.38652402683224857</v>
      </c>
      <c r="F12" s="93">
        <f>[1]podaci3!K15</f>
        <v>224</v>
      </c>
      <c r="G12" s="87">
        <f>[1]podaci3!L15</f>
        <v>33</v>
      </c>
      <c r="H12" s="90">
        <f t="shared" si="2"/>
        <v>257</v>
      </c>
      <c r="I12" s="82">
        <f t="shared" si="3"/>
        <v>0.35967699046925955</v>
      </c>
      <c r="J12" s="91">
        <f t="shared" si="5"/>
        <v>118.75</v>
      </c>
      <c r="K12" s="92">
        <f t="shared" si="4"/>
        <v>133.33333333333331</v>
      </c>
      <c r="L12" s="85">
        <f t="shared" si="4"/>
        <v>120.62256809338521</v>
      </c>
      <c r="M12" s="8"/>
      <c r="N12" s="8"/>
      <c r="O12" s="8"/>
      <c r="P12" s="8"/>
      <c r="Q12" s="8"/>
      <c r="R12" s="8"/>
    </row>
    <row r="13" spans="1:18" s="9" customFormat="1" x14ac:dyDescent="0.2">
      <c r="A13" s="86" t="s">
        <v>18</v>
      </c>
      <c r="B13" s="77">
        <f>[1]podaci3!G16</f>
        <v>88</v>
      </c>
      <c r="C13" s="87">
        <f>[1]podaci3!H16</f>
        <v>116</v>
      </c>
      <c r="D13" s="78">
        <f t="shared" si="0"/>
        <v>204</v>
      </c>
      <c r="E13" s="82">
        <f t="shared" si="1"/>
        <v>0.25435774668960875</v>
      </c>
      <c r="F13" s="93">
        <f>[1]podaci3!K16</f>
        <v>156</v>
      </c>
      <c r="G13" s="87">
        <f>[1]podaci3!L16</f>
        <v>72</v>
      </c>
      <c r="H13" s="90">
        <f t="shared" si="2"/>
        <v>228</v>
      </c>
      <c r="I13" s="82">
        <f t="shared" si="3"/>
        <v>0.31909087092214466</v>
      </c>
      <c r="J13" s="91">
        <f t="shared" si="5"/>
        <v>56.410256410256409</v>
      </c>
      <c r="K13" s="92">
        <f t="shared" si="4"/>
        <v>161.11111111111111</v>
      </c>
      <c r="L13" s="85">
        <f t="shared" si="4"/>
        <v>89.473684210526315</v>
      </c>
      <c r="M13" s="8"/>
      <c r="N13" s="8"/>
      <c r="O13" s="8"/>
      <c r="P13" s="8"/>
      <c r="Q13" s="8"/>
      <c r="R13" s="8"/>
    </row>
    <row r="14" spans="1:18" s="9" customFormat="1" ht="15" customHeight="1" x14ac:dyDescent="0.2">
      <c r="A14" s="106" t="s">
        <v>19</v>
      </c>
      <c r="B14" s="77">
        <f>[1]podaci3!G19</f>
        <v>70</v>
      </c>
      <c r="C14" s="87">
        <f>[1]podaci3!H19</f>
        <v>215</v>
      </c>
      <c r="D14" s="78">
        <f t="shared" si="0"/>
        <v>285</v>
      </c>
      <c r="E14" s="82">
        <f t="shared" si="1"/>
        <v>0.35535273434577691</v>
      </c>
      <c r="F14" s="93">
        <f>[1]podaci3!K19</f>
        <v>293</v>
      </c>
      <c r="G14" s="87">
        <f>[1]podaci3!L19</f>
        <v>330</v>
      </c>
      <c r="H14" s="90">
        <f t="shared" si="2"/>
        <v>623</v>
      </c>
      <c r="I14" s="82">
        <f t="shared" si="3"/>
        <v>0.87190180958112329</v>
      </c>
      <c r="J14" s="91">
        <f t="shared" si="5"/>
        <v>23.890784982935152</v>
      </c>
      <c r="K14" s="92">
        <f t="shared" si="4"/>
        <v>65.151515151515156</v>
      </c>
      <c r="L14" s="85">
        <f t="shared" si="4"/>
        <v>45.746388443017658</v>
      </c>
      <c r="M14" s="8"/>
      <c r="N14" s="8"/>
      <c r="O14" s="8"/>
      <c r="P14" s="8"/>
      <c r="Q14" s="8"/>
      <c r="R14" s="8"/>
    </row>
    <row r="15" spans="1:18" s="9" customFormat="1" x14ac:dyDescent="0.2">
      <c r="A15" s="86" t="s">
        <v>20</v>
      </c>
      <c r="B15" s="77">
        <f>[1]podaci3!G20</f>
        <v>0</v>
      </c>
      <c r="C15" s="87">
        <f>[1]podaci3!H20</f>
        <v>0</v>
      </c>
      <c r="D15" s="78">
        <f t="shared" si="0"/>
        <v>0</v>
      </c>
      <c r="E15" s="82">
        <f t="shared" si="1"/>
        <v>0</v>
      </c>
      <c r="F15" s="93">
        <f>[1]podaci3!K20</f>
        <v>0</v>
      </c>
      <c r="G15" s="87">
        <f>[1]podaci3!L20</f>
        <v>0</v>
      </c>
      <c r="H15" s="90">
        <f t="shared" si="2"/>
        <v>0</v>
      </c>
      <c r="I15" s="82">
        <f t="shared" si="3"/>
        <v>0</v>
      </c>
      <c r="J15" s="91">
        <f t="shared" si="5"/>
        <v>0</v>
      </c>
      <c r="K15" s="92">
        <f t="shared" si="4"/>
        <v>0</v>
      </c>
      <c r="L15" s="85">
        <f t="shared" si="4"/>
        <v>0</v>
      </c>
      <c r="M15" s="8"/>
      <c r="N15" s="8"/>
      <c r="O15" s="8"/>
      <c r="P15" s="8"/>
      <c r="Q15" s="8"/>
      <c r="R15" s="8"/>
    </row>
    <row r="16" spans="1:18" s="9" customFormat="1" x14ac:dyDescent="0.2">
      <c r="A16" s="86" t="s">
        <v>21</v>
      </c>
      <c r="B16" s="77">
        <f>[1]podaci3!G21</f>
        <v>45</v>
      </c>
      <c r="C16" s="87">
        <f>[1]podaci3!H21</f>
        <v>81</v>
      </c>
      <c r="D16" s="78">
        <f>B16+C16</f>
        <v>126</v>
      </c>
      <c r="E16" s="82">
        <f t="shared" si="1"/>
        <v>0.15710331413181716</v>
      </c>
      <c r="F16" s="93">
        <f>[1]podaci3!K21</f>
        <v>37</v>
      </c>
      <c r="G16" s="87">
        <f>[1]podaci3!L21</f>
        <v>90</v>
      </c>
      <c r="H16" s="90">
        <f>F16+G16</f>
        <v>127</v>
      </c>
      <c r="I16" s="82">
        <f t="shared" si="3"/>
        <v>0.17773921318908931</v>
      </c>
      <c r="J16" s="91">
        <f>IF(F16&lt;&gt;0,B16/F16*100,0)</f>
        <v>121.62162162162163</v>
      </c>
      <c r="K16" s="92">
        <f>IF(G16&lt;&gt;0,C16/G16*100,0)</f>
        <v>90</v>
      </c>
      <c r="L16" s="85">
        <f>IF(H16&lt;&gt;0,D16/H16*100,0)</f>
        <v>99.212598425196859</v>
      </c>
      <c r="M16" s="8"/>
      <c r="N16" s="8"/>
      <c r="O16" s="8"/>
      <c r="P16" s="8"/>
      <c r="Q16" s="8"/>
      <c r="R16" s="8"/>
    </row>
    <row r="17" spans="1:18" s="9" customFormat="1" ht="13.5" thickBot="1" x14ac:dyDescent="0.25">
      <c r="A17" s="107" t="s">
        <v>22</v>
      </c>
      <c r="B17" s="95">
        <f>SUM(B9:B16)</f>
        <v>6480</v>
      </c>
      <c r="C17" s="96">
        <f>SUM(C9:C16)</f>
        <v>4311</v>
      </c>
      <c r="D17" s="97">
        <f t="shared" si="0"/>
        <v>10791</v>
      </c>
      <c r="E17" s="108">
        <f t="shared" si="1"/>
        <v>13.454776688860626</v>
      </c>
      <c r="F17" s="99">
        <f>SUM(F9:F16)</f>
        <v>5268</v>
      </c>
      <c r="G17" s="96">
        <f>SUM(G9:G16)</f>
        <v>3005</v>
      </c>
      <c r="H17" s="100">
        <f t="shared" si="2"/>
        <v>8273</v>
      </c>
      <c r="I17" s="98">
        <f t="shared" si="3"/>
        <v>11.578240241837291</v>
      </c>
      <c r="J17" s="101">
        <f t="shared" si="5"/>
        <v>123.00683371298406</v>
      </c>
      <c r="K17" s="102">
        <f t="shared" si="4"/>
        <v>143.46089850249584</v>
      </c>
      <c r="L17" s="109">
        <f>IF(H17&lt;&gt;0,D17/H17*100,0)</f>
        <v>130.43635924090415</v>
      </c>
      <c r="M17" s="8"/>
      <c r="N17" s="8"/>
      <c r="O17" s="8"/>
      <c r="P17" s="8"/>
      <c r="Q17" s="8"/>
      <c r="R17" s="8"/>
    </row>
    <row r="18" spans="1:18" s="9" customFormat="1" ht="0.75" customHeight="1" thickTop="1" x14ac:dyDescent="0.2">
      <c r="A18" s="86" t="s">
        <v>23</v>
      </c>
      <c r="B18" s="77">
        <f>[1]podaci3!G8</f>
        <v>1125</v>
      </c>
      <c r="C18" s="77">
        <f>[1]podaci3!H8</f>
        <v>2366</v>
      </c>
      <c r="D18" s="81">
        <f t="shared" si="0"/>
        <v>3491</v>
      </c>
      <c r="E18" s="79">
        <f t="shared" si="1"/>
        <v>4.3527592828109025</v>
      </c>
      <c r="F18" s="77">
        <f>[1]podaci3!K8</f>
        <v>998</v>
      </c>
      <c r="G18" s="77">
        <f>[1]podaci3!L8</f>
        <v>2552</v>
      </c>
      <c r="H18" s="77">
        <f t="shared" si="2"/>
        <v>3550</v>
      </c>
      <c r="I18" s="79">
        <f t="shared" si="3"/>
        <v>4.9683008411123391</v>
      </c>
      <c r="J18" s="91">
        <f t="shared" si="5"/>
        <v>112.72545090180361</v>
      </c>
      <c r="K18" s="92">
        <f t="shared" si="4"/>
        <v>92.711598746081506</v>
      </c>
      <c r="L18" s="85">
        <f t="shared" si="4"/>
        <v>98.338028169014081</v>
      </c>
      <c r="M18" s="8"/>
      <c r="N18" s="8"/>
      <c r="O18" s="8"/>
      <c r="P18" s="8"/>
      <c r="Q18" s="8"/>
      <c r="R18" s="8"/>
    </row>
    <row r="19" spans="1:18" s="9" customFormat="1" hidden="1" x14ac:dyDescent="0.2">
      <c r="A19" s="86" t="s">
        <v>24</v>
      </c>
      <c r="B19" s="77">
        <f>[1]podaci3!G9</f>
        <v>0</v>
      </c>
      <c r="C19" s="87">
        <f>[1]podaci3!H9</f>
        <v>0</v>
      </c>
      <c r="D19" s="78">
        <f t="shared" si="0"/>
        <v>0</v>
      </c>
      <c r="E19" s="82">
        <f t="shared" si="1"/>
        <v>0</v>
      </c>
      <c r="F19" s="93">
        <f>[1]podaci3!K9</f>
        <v>0</v>
      </c>
      <c r="G19" s="87">
        <f>[1]podaci3!L9</f>
        <v>0</v>
      </c>
      <c r="H19" s="90">
        <f t="shared" si="2"/>
        <v>0</v>
      </c>
      <c r="I19" s="82">
        <f t="shared" si="3"/>
        <v>0</v>
      </c>
      <c r="J19" s="91">
        <f t="shared" si="5"/>
        <v>0</v>
      </c>
      <c r="K19" s="92">
        <f t="shared" si="4"/>
        <v>0</v>
      </c>
      <c r="L19" s="85">
        <f t="shared" si="4"/>
        <v>0</v>
      </c>
      <c r="M19" s="8"/>
      <c r="N19" s="8"/>
      <c r="O19" s="8"/>
      <c r="P19" s="8"/>
      <c r="Q19" s="8"/>
      <c r="R19" s="8"/>
    </row>
    <row r="20" spans="1:18" s="9" customFormat="1" hidden="1" x14ac:dyDescent="0.2">
      <c r="A20" s="110" t="s">
        <v>25</v>
      </c>
      <c r="B20" s="77">
        <f>[1]podaci3!G10</f>
        <v>0</v>
      </c>
      <c r="C20" s="87">
        <f>[1]podaci3!H10</f>
        <v>0</v>
      </c>
      <c r="D20" s="78">
        <f t="shared" si="0"/>
        <v>0</v>
      </c>
      <c r="E20" s="82">
        <f t="shared" si="1"/>
        <v>0</v>
      </c>
      <c r="F20" s="93">
        <f>[1]podaci3!K10</f>
        <v>0</v>
      </c>
      <c r="G20" s="87">
        <f>[1]podaci3!L10</f>
        <v>0</v>
      </c>
      <c r="H20" s="90">
        <f t="shared" si="2"/>
        <v>0</v>
      </c>
      <c r="I20" s="82">
        <f t="shared" si="3"/>
        <v>0</v>
      </c>
      <c r="J20" s="91">
        <f t="shared" si="5"/>
        <v>0</v>
      </c>
      <c r="K20" s="92">
        <f t="shared" si="4"/>
        <v>0</v>
      </c>
      <c r="L20" s="85">
        <f t="shared" si="4"/>
        <v>0</v>
      </c>
      <c r="M20" s="8"/>
      <c r="N20" s="8"/>
      <c r="O20" s="8"/>
      <c r="P20" s="8"/>
      <c r="Q20" s="8"/>
      <c r="R20" s="8"/>
    </row>
    <row r="21" spans="1:18" s="9" customFormat="1" hidden="1" x14ac:dyDescent="0.2">
      <c r="A21" s="86" t="s">
        <v>26</v>
      </c>
      <c r="B21" s="77">
        <f>[1]podaci3!G11</f>
        <v>0</v>
      </c>
      <c r="C21" s="87">
        <f>[1]podaci3!H11</f>
        <v>0</v>
      </c>
      <c r="D21" s="78">
        <f t="shared" si="0"/>
        <v>0</v>
      </c>
      <c r="E21" s="82">
        <f t="shared" si="1"/>
        <v>0</v>
      </c>
      <c r="F21" s="93">
        <f>[1]podaci3!K11</f>
        <v>0</v>
      </c>
      <c r="G21" s="87">
        <f>[1]podaci3!L11</f>
        <v>0</v>
      </c>
      <c r="H21" s="90">
        <f t="shared" si="2"/>
        <v>0</v>
      </c>
      <c r="I21" s="82">
        <f t="shared" si="3"/>
        <v>0</v>
      </c>
      <c r="J21" s="91">
        <f t="shared" si="5"/>
        <v>0</v>
      </c>
      <c r="K21" s="92">
        <f t="shared" si="4"/>
        <v>0</v>
      </c>
      <c r="L21" s="85">
        <f t="shared" si="4"/>
        <v>0</v>
      </c>
      <c r="M21" s="8"/>
      <c r="N21" s="8"/>
      <c r="O21" s="8"/>
      <c r="P21" s="8"/>
      <c r="Q21" s="8"/>
      <c r="R21" s="8"/>
    </row>
    <row r="22" spans="1:18" s="9" customFormat="1" ht="13.5" thickBot="1" x14ac:dyDescent="0.25">
      <c r="A22" s="107" t="s">
        <v>27</v>
      </c>
      <c r="B22" s="95">
        <f>SUM(B18:B21)</f>
        <v>1125</v>
      </c>
      <c r="C22" s="96">
        <f>SUM(C18:C21)</f>
        <v>2366</v>
      </c>
      <c r="D22" s="97">
        <f t="shared" si="0"/>
        <v>3491</v>
      </c>
      <c r="E22" s="111">
        <f t="shared" si="1"/>
        <v>4.3527592828109025</v>
      </c>
      <c r="F22" s="99">
        <f>SUM(F18:F21)</f>
        <v>998</v>
      </c>
      <c r="G22" s="96">
        <f>SUM(G18:G21)</f>
        <v>2552</v>
      </c>
      <c r="H22" s="100">
        <f t="shared" si="2"/>
        <v>3550</v>
      </c>
      <c r="I22" s="111">
        <f t="shared" si="3"/>
        <v>4.9683008411123391</v>
      </c>
      <c r="J22" s="101">
        <f t="shared" si="5"/>
        <v>112.72545090180361</v>
      </c>
      <c r="K22" s="102">
        <f t="shared" si="4"/>
        <v>92.711598746081506</v>
      </c>
      <c r="L22" s="103">
        <f t="shared" si="4"/>
        <v>98.338028169014081</v>
      </c>
      <c r="M22" s="8"/>
      <c r="N22" s="8"/>
      <c r="O22" s="8"/>
      <c r="P22" s="8"/>
      <c r="Q22" s="8"/>
      <c r="R22" s="8"/>
    </row>
    <row r="23" spans="1:18" s="9" customFormat="1" ht="13.5" thickTop="1" x14ac:dyDescent="0.2">
      <c r="A23" s="86" t="s">
        <v>28</v>
      </c>
      <c r="B23" s="77">
        <f>[1]podaci3!G12</f>
        <v>125</v>
      </c>
      <c r="C23" s="77">
        <f>[1]podaci3!H12</f>
        <v>31</v>
      </c>
      <c r="D23" s="81">
        <f t="shared" si="0"/>
        <v>156</v>
      </c>
      <c r="E23" s="79">
        <f t="shared" si="1"/>
        <v>0.19450886511558316</v>
      </c>
      <c r="F23" s="77">
        <f>[1]podaci3!K12</f>
        <v>43</v>
      </c>
      <c r="G23" s="77">
        <f>[1]podaci3!L12</f>
        <v>192</v>
      </c>
      <c r="H23" s="77">
        <f t="shared" si="2"/>
        <v>235</v>
      </c>
      <c r="I23" s="79">
        <f t="shared" si="3"/>
        <v>0.32888752046799996</v>
      </c>
      <c r="J23" s="91">
        <f t="shared" si="5"/>
        <v>290.69767441860461</v>
      </c>
      <c r="K23" s="92">
        <f t="shared" si="4"/>
        <v>16.145833333333336</v>
      </c>
      <c r="L23" s="85">
        <f t="shared" si="4"/>
        <v>66.38297872340425</v>
      </c>
      <c r="M23" s="8"/>
      <c r="N23" s="8"/>
      <c r="O23" s="8"/>
      <c r="P23" s="8"/>
      <c r="Q23" s="8"/>
      <c r="R23" s="8"/>
    </row>
    <row r="24" spans="1:18" s="9" customFormat="1" x14ac:dyDescent="0.2">
      <c r="A24" s="86" t="s">
        <v>29</v>
      </c>
      <c r="B24" s="77">
        <f>[1]podaci3!G13</f>
        <v>60</v>
      </c>
      <c r="C24" s="87">
        <f>[1]podaci3!H13</f>
        <v>0</v>
      </c>
      <c r="D24" s="78">
        <f t="shared" si="0"/>
        <v>60</v>
      </c>
      <c r="E24" s="82">
        <f t="shared" si="1"/>
        <v>7.481110196753199E-2</v>
      </c>
      <c r="F24" s="93">
        <f>[1]podaci3!K13</f>
        <v>5</v>
      </c>
      <c r="G24" s="87">
        <f>[1]podaci3!L13</f>
        <v>4</v>
      </c>
      <c r="H24" s="90">
        <f t="shared" si="2"/>
        <v>9</v>
      </c>
      <c r="I24" s="82">
        <f t="shared" si="3"/>
        <v>1.259569227324255E-2</v>
      </c>
      <c r="J24" s="91">
        <f t="shared" si="5"/>
        <v>1200</v>
      </c>
      <c r="K24" s="92">
        <f t="shared" si="4"/>
        <v>0</v>
      </c>
      <c r="L24" s="85">
        <f t="shared" si="4"/>
        <v>666.66666666666674</v>
      </c>
      <c r="M24" s="8"/>
      <c r="N24" s="8"/>
      <c r="O24" s="8"/>
      <c r="P24" s="8"/>
      <c r="Q24" s="8"/>
      <c r="R24" s="8"/>
    </row>
    <row r="25" spans="1:18" s="9" customFormat="1" ht="13.5" thickBot="1" x14ac:dyDescent="0.25">
      <c r="A25" s="107" t="s">
        <v>30</v>
      </c>
      <c r="B25" s="95">
        <f>SUM(B23:B24)</f>
        <v>185</v>
      </c>
      <c r="C25" s="96">
        <f>SUM(C23:C24)</f>
        <v>31</v>
      </c>
      <c r="D25" s="97">
        <f t="shared" si="0"/>
        <v>216</v>
      </c>
      <c r="E25" s="98">
        <f t="shared" si="1"/>
        <v>0.26931996708311512</v>
      </c>
      <c r="F25" s="99">
        <f>SUM(F23:F24)</f>
        <v>48</v>
      </c>
      <c r="G25" s="96">
        <f>SUM(G23:G24)</f>
        <v>196</v>
      </c>
      <c r="H25" s="100">
        <f t="shared" si="2"/>
        <v>244</v>
      </c>
      <c r="I25" s="111">
        <f t="shared" si="3"/>
        <v>0.34148321274124249</v>
      </c>
      <c r="J25" s="101">
        <f t="shared" si="5"/>
        <v>385.41666666666663</v>
      </c>
      <c r="K25" s="102">
        <f t="shared" si="4"/>
        <v>15.816326530612246</v>
      </c>
      <c r="L25" s="103">
        <f t="shared" si="4"/>
        <v>88.52459016393442</v>
      </c>
      <c r="M25" s="8"/>
      <c r="N25" s="8"/>
      <c r="O25" s="8"/>
      <c r="P25" s="8"/>
      <c r="Q25" s="8"/>
      <c r="R25" s="8"/>
    </row>
    <row r="26" spans="1:18" s="9" customFormat="1" ht="13.5" thickTop="1" x14ac:dyDescent="0.2">
      <c r="A26" s="86" t="s">
        <v>31</v>
      </c>
      <c r="B26" s="77">
        <f>[1]podaci3!G26</f>
        <v>251</v>
      </c>
      <c r="C26" s="77">
        <f>[1]podaci3!H26</f>
        <v>31</v>
      </c>
      <c r="D26" s="77">
        <f t="shared" si="0"/>
        <v>282</v>
      </c>
      <c r="E26" s="79">
        <f t="shared" si="1"/>
        <v>0.35161217924740029</v>
      </c>
      <c r="F26" s="77">
        <f>[1]podaci3!K26</f>
        <v>0</v>
      </c>
      <c r="G26" s="77">
        <f>[1]podaci3!L26</f>
        <v>0</v>
      </c>
      <c r="H26" s="77">
        <f t="shared" si="2"/>
        <v>0</v>
      </c>
      <c r="I26" s="79">
        <f t="shared" si="3"/>
        <v>0</v>
      </c>
      <c r="J26" s="91">
        <f t="shared" si="5"/>
        <v>0</v>
      </c>
      <c r="K26" s="92">
        <f t="shared" si="4"/>
        <v>0</v>
      </c>
      <c r="L26" s="85">
        <f t="shared" si="4"/>
        <v>0</v>
      </c>
      <c r="M26" s="8"/>
      <c r="N26" s="8"/>
      <c r="O26" s="8"/>
      <c r="P26" s="8"/>
      <c r="Q26" s="8"/>
      <c r="R26" s="8"/>
    </row>
    <row r="27" spans="1:18" s="9" customFormat="1" x14ac:dyDescent="0.2">
      <c r="A27" s="86" t="s">
        <v>60</v>
      </c>
      <c r="B27" s="77">
        <f>[1]podaci3!G25</f>
        <v>297</v>
      </c>
      <c r="C27" s="87">
        <f>[1]podaci3!H25</f>
        <v>600</v>
      </c>
      <c r="D27" s="78">
        <f t="shared" si="0"/>
        <v>897</v>
      </c>
      <c r="E27" s="82">
        <f t="shared" si="1"/>
        <v>1.1184259744146032</v>
      </c>
      <c r="F27" s="93">
        <f>[1]podaci3!K25</f>
        <v>556</v>
      </c>
      <c r="G27" s="87">
        <f>[1]podaci3!L25</f>
        <v>961</v>
      </c>
      <c r="H27" s="90">
        <f t="shared" si="2"/>
        <v>1517</v>
      </c>
      <c r="I27" s="82">
        <f t="shared" si="3"/>
        <v>2.1230739087232169</v>
      </c>
      <c r="J27" s="91">
        <f t="shared" si="5"/>
        <v>53.417266187050359</v>
      </c>
      <c r="K27" s="92">
        <f t="shared" si="4"/>
        <v>62.434963579604577</v>
      </c>
      <c r="L27" s="85">
        <f t="shared" si="4"/>
        <v>59.129861568885957</v>
      </c>
      <c r="M27" s="8"/>
      <c r="N27" s="8"/>
      <c r="O27" s="8"/>
      <c r="P27" s="8"/>
      <c r="Q27" s="8"/>
      <c r="R27" s="8"/>
    </row>
    <row r="28" spans="1:18" s="9" customFormat="1" x14ac:dyDescent="0.2">
      <c r="A28" s="86" t="s">
        <v>33</v>
      </c>
      <c r="B28" s="77">
        <f>[1]podaci3!G22</f>
        <v>87</v>
      </c>
      <c r="C28" s="87">
        <f>[1]podaci3!H22</f>
        <v>1762</v>
      </c>
      <c r="D28" s="78">
        <f t="shared" si="0"/>
        <v>1849</v>
      </c>
      <c r="E28" s="82">
        <f t="shared" si="1"/>
        <v>2.3054287922994439</v>
      </c>
      <c r="F28" s="93">
        <f>[1]podaci3!K22</f>
        <v>101</v>
      </c>
      <c r="G28" s="87">
        <f>[1]podaci3!L22</f>
        <v>214</v>
      </c>
      <c r="H28" s="90">
        <f t="shared" si="2"/>
        <v>315</v>
      </c>
      <c r="I28" s="82">
        <f t="shared" si="3"/>
        <v>0.44084922956348932</v>
      </c>
      <c r="J28" s="91">
        <f t="shared" si="5"/>
        <v>86.138613861386133</v>
      </c>
      <c r="K28" s="92">
        <f t="shared" si="4"/>
        <v>823.36448598130846</v>
      </c>
      <c r="L28" s="85">
        <f t="shared" si="4"/>
        <v>586.98412698412699</v>
      </c>
      <c r="M28" s="8"/>
      <c r="N28" s="8"/>
      <c r="O28" s="8"/>
      <c r="P28" s="8"/>
      <c r="Q28" s="8"/>
      <c r="R28" s="8"/>
    </row>
    <row r="29" spans="1:18" s="9" customFormat="1" x14ac:dyDescent="0.2">
      <c r="A29" s="86" t="s">
        <v>34</v>
      </c>
      <c r="B29" s="77">
        <f>[1]podaci3!G27</f>
        <v>112</v>
      </c>
      <c r="C29" s="87">
        <f>[1]podaci3!H27</f>
        <v>253</v>
      </c>
      <c r="D29" s="78">
        <f t="shared" si="0"/>
        <v>365</v>
      </c>
      <c r="E29" s="82">
        <f t="shared" si="1"/>
        <v>0.45510087030248619</v>
      </c>
      <c r="F29" s="93">
        <f>[1]podaci3!K27</f>
        <v>46</v>
      </c>
      <c r="G29" s="87">
        <f>[1]podaci3!L27</f>
        <v>280</v>
      </c>
      <c r="H29" s="90">
        <f t="shared" si="2"/>
        <v>326</v>
      </c>
      <c r="I29" s="82">
        <f t="shared" si="3"/>
        <v>0.45624396456411903</v>
      </c>
      <c r="J29" s="91">
        <f t="shared" si="5"/>
        <v>243.47826086956525</v>
      </c>
      <c r="K29" s="92">
        <f t="shared" si="4"/>
        <v>90.357142857142861</v>
      </c>
      <c r="L29" s="85">
        <f t="shared" si="4"/>
        <v>111.96319018404908</v>
      </c>
      <c r="M29" s="8"/>
      <c r="N29" s="8"/>
      <c r="O29" s="8"/>
      <c r="P29" s="8"/>
      <c r="Q29" s="8"/>
      <c r="R29" s="8"/>
    </row>
    <row r="30" spans="1:18" s="9" customFormat="1" x14ac:dyDescent="0.2">
      <c r="A30" s="86" t="s">
        <v>35</v>
      </c>
      <c r="B30" s="77">
        <f>[1]podaci3!G23</f>
        <v>0</v>
      </c>
      <c r="C30" s="87">
        <f>[1]podaci3!H23</f>
        <v>0</v>
      </c>
      <c r="D30" s="78">
        <f t="shared" si="0"/>
        <v>0</v>
      </c>
      <c r="E30" s="82">
        <f t="shared" si="1"/>
        <v>0</v>
      </c>
      <c r="F30" s="93">
        <f>[1]podaci3!K23</f>
        <v>0</v>
      </c>
      <c r="G30" s="87">
        <f>[1]podaci3!L23</f>
        <v>0</v>
      </c>
      <c r="H30" s="90">
        <f t="shared" si="2"/>
        <v>0</v>
      </c>
      <c r="I30" s="82">
        <f t="shared" si="3"/>
        <v>0</v>
      </c>
      <c r="J30" s="91">
        <f t="shared" si="5"/>
        <v>0</v>
      </c>
      <c r="K30" s="92">
        <f t="shared" si="4"/>
        <v>0</v>
      </c>
      <c r="L30" s="85">
        <f t="shared" si="4"/>
        <v>0</v>
      </c>
      <c r="M30" s="8"/>
      <c r="N30" s="8"/>
      <c r="O30" s="8"/>
      <c r="P30" s="8"/>
      <c r="Q30" s="8"/>
      <c r="R30" s="8"/>
    </row>
    <row r="31" spans="1:18" s="9" customFormat="1" x14ac:dyDescent="0.2">
      <c r="A31" s="86" t="s">
        <v>36</v>
      </c>
      <c r="B31" s="77">
        <f>[1]podaci3!G28</f>
        <v>0</v>
      </c>
      <c r="C31" s="87">
        <f>[1]podaci3!H28</f>
        <v>18</v>
      </c>
      <c r="D31" s="78">
        <f t="shared" si="0"/>
        <v>18</v>
      </c>
      <c r="E31" s="82">
        <f t="shared" si="1"/>
        <v>2.2443330590259592E-2</v>
      </c>
      <c r="F31" s="93">
        <f>[1]podaci3!K28</f>
        <v>20</v>
      </c>
      <c r="G31" s="87">
        <f>[1]podaci3!L28</f>
        <v>20</v>
      </c>
      <c r="H31" s="90">
        <f t="shared" si="2"/>
        <v>40</v>
      </c>
      <c r="I31" s="82">
        <f t="shared" si="3"/>
        <v>5.5980854547744673E-2</v>
      </c>
      <c r="J31" s="91">
        <f t="shared" si="5"/>
        <v>0</v>
      </c>
      <c r="K31" s="92">
        <f t="shared" si="4"/>
        <v>90</v>
      </c>
      <c r="L31" s="85">
        <f t="shared" si="4"/>
        <v>45</v>
      </c>
      <c r="M31" s="8"/>
      <c r="N31" s="8"/>
      <c r="O31" s="8"/>
      <c r="P31" s="8"/>
      <c r="Q31" s="8"/>
      <c r="R31" s="8"/>
    </row>
    <row r="32" spans="1:18" s="9" customFormat="1" x14ac:dyDescent="0.2">
      <c r="A32" s="86" t="s">
        <v>37</v>
      </c>
      <c r="B32" s="77">
        <f>[1]podaci3!G24</f>
        <v>0</v>
      </c>
      <c r="C32" s="87">
        <f>[1]podaci3!H24</f>
        <v>12</v>
      </c>
      <c r="D32" s="78">
        <f t="shared" si="0"/>
        <v>12</v>
      </c>
      <c r="E32" s="82">
        <f t="shared" si="1"/>
        <v>1.4962220393506396E-2</v>
      </c>
      <c r="F32" s="93">
        <f>[1]podaci3!K24</f>
        <v>33</v>
      </c>
      <c r="G32" s="87">
        <f>[1]podaci3!L24</f>
        <v>80</v>
      </c>
      <c r="H32" s="90">
        <f t="shared" si="2"/>
        <v>113</v>
      </c>
      <c r="I32" s="82">
        <f t="shared" si="3"/>
        <v>0.15814591409737871</v>
      </c>
      <c r="J32" s="91">
        <f t="shared" si="5"/>
        <v>0</v>
      </c>
      <c r="K32" s="92">
        <f t="shared" si="4"/>
        <v>15</v>
      </c>
      <c r="L32" s="85">
        <f t="shared" si="4"/>
        <v>10.619469026548673</v>
      </c>
      <c r="M32" s="8"/>
      <c r="N32" s="8"/>
      <c r="O32" s="8"/>
      <c r="P32" s="8"/>
      <c r="Q32" s="8"/>
      <c r="R32" s="8"/>
    </row>
    <row r="33" spans="1:23" s="9" customFormat="1" ht="13.5" thickBot="1" x14ac:dyDescent="0.25">
      <c r="A33" s="107" t="s">
        <v>38</v>
      </c>
      <c r="B33" s="95">
        <f>SUM(B26:B32)</f>
        <v>747</v>
      </c>
      <c r="C33" s="96">
        <f>SUM(C26:C32)</f>
        <v>2676</v>
      </c>
      <c r="D33" s="97">
        <f t="shared" si="0"/>
        <v>3423</v>
      </c>
      <c r="E33" s="98">
        <f t="shared" si="1"/>
        <v>4.2679733672476994</v>
      </c>
      <c r="F33" s="99">
        <f>SUM(F26:F32)</f>
        <v>756</v>
      </c>
      <c r="G33" s="96">
        <f>SUM(G26:G32)</f>
        <v>1555</v>
      </c>
      <c r="H33" s="100">
        <f t="shared" si="2"/>
        <v>2311</v>
      </c>
      <c r="I33" s="98">
        <f t="shared" si="3"/>
        <v>3.2342938714959484</v>
      </c>
      <c r="J33" s="101">
        <f t="shared" si="5"/>
        <v>98.80952380952381</v>
      </c>
      <c r="K33" s="102">
        <f t="shared" si="4"/>
        <v>172.09003215434083</v>
      </c>
      <c r="L33" s="103">
        <f t="shared" si="4"/>
        <v>148.11769796624839</v>
      </c>
      <c r="M33" s="8"/>
      <c r="N33" s="8"/>
      <c r="O33" s="8"/>
      <c r="P33" s="8"/>
      <c r="Q33" s="8"/>
      <c r="R33" s="8"/>
    </row>
    <row r="34" spans="1:23" s="9" customFormat="1" ht="14.25" thickTop="1" thickBot="1" x14ac:dyDescent="0.25">
      <c r="A34" s="107" t="s">
        <v>172</v>
      </c>
      <c r="B34" s="112">
        <f>[1]podaci3!G30</f>
        <v>66</v>
      </c>
      <c r="C34" s="113">
        <f>[1]podaci3!H30</f>
        <v>93</v>
      </c>
      <c r="D34" s="97">
        <f t="shared" si="0"/>
        <v>159</v>
      </c>
      <c r="E34" s="114">
        <f t="shared" si="1"/>
        <v>0.19824942021395975</v>
      </c>
      <c r="F34" s="115">
        <f>[1]podaci3!K30</f>
        <v>184</v>
      </c>
      <c r="G34" s="113">
        <f>[1]podaci3!L30</f>
        <v>144</v>
      </c>
      <c r="H34" s="97">
        <f t="shared" si="2"/>
        <v>328</v>
      </c>
      <c r="I34" s="116">
        <f t="shared" si="3"/>
        <v>0.45904300729150632</v>
      </c>
      <c r="J34" s="117">
        <f t="shared" si="5"/>
        <v>35.869565217391305</v>
      </c>
      <c r="K34" s="118">
        <f t="shared" si="4"/>
        <v>64.583333333333343</v>
      </c>
      <c r="L34" s="119">
        <f t="shared" si="4"/>
        <v>48.475609756097562</v>
      </c>
      <c r="M34" s="8"/>
      <c r="N34" s="8"/>
      <c r="O34" s="8"/>
      <c r="P34" s="8"/>
      <c r="Q34" s="8"/>
      <c r="R34" s="8"/>
    </row>
    <row r="35" spans="1:23" s="9" customFormat="1" ht="14.25" thickTop="1" thickBot="1" x14ac:dyDescent="0.25">
      <c r="A35" s="107" t="s">
        <v>40</v>
      </c>
      <c r="B35" s="112">
        <f>[1]podaci3!G31</f>
        <v>3685</v>
      </c>
      <c r="C35" s="113">
        <f>[1]podaci3!H31</f>
        <v>6542</v>
      </c>
      <c r="D35" s="97">
        <f t="shared" si="0"/>
        <v>10227</v>
      </c>
      <c r="E35" s="98">
        <f t="shared" si="1"/>
        <v>12.751552330365826</v>
      </c>
      <c r="F35" s="115">
        <f>[1]podaci3!K31</f>
        <v>2526</v>
      </c>
      <c r="G35" s="113">
        <f>[1]podaci3!L31</f>
        <v>5843</v>
      </c>
      <c r="H35" s="97">
        <f t="shared" si="2"/>
        <v>8369</v>
      </c>
      <c r="I35" s="116">
        <f t="shared" si="3"/>
        <v>11.712594292751879</v>
      </c>
      <c r="J35" s="120">
        <f t="shared" si="5"/>
        <v>145.88281868566904</v>
      </c>
      <c r="K35" s="121">
        <f t="shared" si="4"/>
        <v>111.96303268868732</v>
      </c>
      <c r="L35" s="119">
        <f t="shared" si="4"/>
        <v>122.20097980642848</v>
      </c>
      <c r="M35" s="8"/>
      <c r="N35" s="8"/>
      <c r="O35" s="8"/>
      <c r="P35" s="8"/>
      <c r="Q35" s="8"/>
      <c r="R35" s="8"/>
    </row>
    <row r="36" spans="1:23" s="9" customFormat="1" ht="13.5" thickTop="1" x14ac:dyDescent="0.2">
      <c r="A36" s="86" t="s">
        <v>41</v>
      </c>
      <c r="B36" s="104">
        <f>[1]podaci3!G32</f>
        <v>108</v>
      </c>
      <c r="C36" s="105">
        <f>[1]podaci3!H32</f>
        <v>809</v>
      </c>
      <c r="D36" s="78">
        <f t="shared" si="0"/>
        <v>917</v>
      </c>
      <c r="E36" s="79">
        <f t="shared" si="1"/>
        <v>1.1433630084037805</v>
      </c>
      <c r="F36" s="93">
        <f>[1]podaci3!K32</f>
        <v>205</v>
      </c>
      <c r="G36" s="87">
        <f>[1]podaci3!L32</f>
        <v>978</v>
      </c>
      <c r="H36" s="90">
        <f>F36+G36</f>
        <v>1183</v>
      </c>
      <c r="I36" s="79">
        <f t="shared" si="3"/>
        <v>1.6556337732495485</v>
      </c>
      <c r="J36" s="91">
        <f t="shared" si="5"/>
        <v>52.682926829268297</v>
      </c>
      <c r="K36" s="92">
        <f t="shared" si="4"/>
        <v>82.719836400817996</v>
      </c>
      <c r="L36" s="85">
        <f t="shared" si="4"/>
        <v>77.514792899408278</v>
      </c>
      <c r="M36" s="8"/>
      <c r="N36" s="8"/>
      <c r="O36" s="8"/>
      <c r="P36" s="8"/>
      <c r="Q36" s="8"/>
      <c r="R36" s="8"/>
    </row>
    <row r="37" spans="1:23" s="9" customFormat="1" x14ac:dyDescent="0.2">
      <c r="A37" s="86" t="s">
        <v>42</v>
      </c>
      <c r="B37" s="77">
        <f>[1]podaci3!G33</f>
        <v>0</v>
      </c>
      <c r="C37" s="87">
        <f>[1]podaci3!H33</f>
        <v>0</v>
      </c>
      <c r="D37" s="78">
        <f t="shared" si="0"/>
        <v>0</v>
      </c>
      <c r="E37" s="82">
        <f t="shared" si="1"/>
        <v>0</v>
      </c>
      <c r="F37" s="93">
        <f>[1]podaci3!K33</f>
        <v>157</v>
      </c>
      <c r="G37" s="87">
        <f>[1]podaci3!L33</f>
        <v>149</v>
      </c>
      <c r="H37" s="90">
        <f t="shared" si="2"/>
        <v>306</v>
      </c>
      <c r="I37" s="82">
        <f t="shared" si="3"/>
        <v>0.42825353729024673</v>
      </c>
      <c r="J37" s="91">
        <f t="shared" si="5"/>
        <v>0</v>
      </c>
      <c r="K37" s="92">
        <f t="shared" si="4"/>
        <v>0</v>
      </c>
      <c r="L37" s="122">
        <f t="shared" si="4"/>
        <v>0</v>
      </c>
      <c r="M37" s="123"/>
      <c r="N37" s="123"/>
      <c r="O37" s="123"/>
      <c r="P37" s="82"/>
      <c r="Q37" s="123"/>
      <c r="R37" s="123"/>
      <c r="S37" s="123"/>
      <c r="T37" s="82"/>
      <c r="U37" s="124"/>
      <c r="V37" s="124"/>
      <c r="W37" s="124"/>
    </row>
    <row r="38" spans="1:23" s="9" customFormat="1" ht="13.5" thickBot="1" x14ac:dyDescent="0.25">
      <c r="A38" s="107" t="s">
        <v>43</v>
      </c>
      <c r="B38" s="95">
        <f>SUM(B36:B37)</f>
        <v>108</v>
      </c>
      <c r="C38" s="96">
        <f>SUM(C36:C37)</f>
        <v>809</v>
      </c>
      <c r="D38" s="97">
        <f t="shared" si="0"/>
        <v>917</v>
      </c>
      <c r="E38" s="111">
        <f t="shared" si="1"/>
        <v>1.1433630084037805</v>
      </c>
      <c r="F38" s="95">
        <f>SUM(F36:F37)</f>
        <v>362</v>
      </c>
      <c r="G38" s="96">
        <f>SUM(G36:G37)</f>
        <v>1127</v>
      </c>
      <c r="H38" s="100">
        <f t="shared" si="2"/>
        <v>1489</v>
      </c>
      <c r="I38" s="98">
        <f t="shared" si="3"/>
        <v>2.0838873105397955</v>
      </c>
      <c r="J38" s="101">
        <f t="shared" si="5"/>
        <v>29.834254143646412</v>
      </c>
      <c r="K38" s="102">
        <f t="shared" si="4"/>
        <v>71.783496007098492</v>
      </c>
      <c r="L38" s="103">
        <f t="shared" si="4"/>
        <v>61.584956346541297</v>
      </c>
      <c r="M38" s="8"/>
      <c r="N38" s="8"/>
      <c r="O38" s="8"/>
      <c r="P38" s="8"/>
      <c r="Q38" s="8"/>
      <c r="R38" s="8"/>
    </row>
    <row r="39" spans="1:23" s="9" customFormat="1" ht="13.5" thickTop="1" x14ac:dyDescent="0.2">
      <c r="A39" s="86" t="s">
        <v>44</v>
      </c>
      <c r="B39" s="104">
        <f>[1]podaci3!G34</f>
        <v>177</v>
      </c>
      <c r="C39" s="105">
        <f>[1]podaci3!H34</f>
        <v>0</v>
      </c>
      <c r="D39" s="78">
        <f t="shared" si="0"/>
        <v>177</v>
      </c>
      <c r="E39" s="79">
        <f t="shared" si="1"/>
        <v>0.22069275080421935</v>
      </c>
      <c r="F39" s="89">
        <f>[1]podaci3!K34</f>
        <v>164</v>
      </c>
      <c r="G39" s="105">
        <f>[1]podaci3!L34</f>
        <v>0</v>
      </c>
      <c r="H39" s="78">
        <f t="shared" si="2"/>
        <v>164</v>
      </c>
      <c r="I39" s="79">
        <f t="shared" si="3"/>
        <v>0.22952150364575316</v>
      </c>
      <c r="J39" s="91">
        <f t="shared" si="5"/>
        <v>107.92682926829269</v>
      </c>
      <c r="K39" s="92">
        <f t="shared" si="4"/>
        <v>0</v>
      </c>
      <c r="L39" s="85">
        <f t="shared" si="4"/>
        <v>107.92682926829269</v>
      </c>
      <c r="M39" s="8"/>
      <c r="N39" s="8"/>
      <c r="O39" s="8"/>
      <c r="P39" s="8"/>
      <c r="Q39" s="8"/>
      <c r="R39" s="8"/>
    </row>
    <row r="40" spans="1:23" s="9" customFormat="1" x14ac:dyDescent="0.2">
      <c r="A40" s="86" t="s">
        <v>45</v>
      </c>
      <c r="B40" s="77">
        <f>[1]podaci3!G35</f>
        <v>928</v>
      </c>
      <c r="C40" s="87">
        <f>[1]podaci3!H35</f>
        <v>256</v>
      </c>
      <c r="D40" s="78">
        <f t="shared" si="0"/>
        <v>1184</v>
      </c>
      <c r="E40" s="82">
        <f t="shared" si="1"/>
        <v>1.4762724121592978</v>
      </c>
      <c r="F40" s="93">
        <f>[1]podaci3!K35</f>
        <v>1043</v>
      </c>
      <c r="G40" s="87">
        <f>[1]podaci3!L35</f>
        <v>114</v>
      </c>
      <c r="H40" s="90">
        <f t="shared" si="2"/>
        <v>1157</v>
      </c>
      <c r="I40" s="82">
        <f t="shared" si="3"/>
        <v>1.6192462177935147</v>
      </c>
      <c r="J40" s="91">
        <f t="shared" si="5"/>
        <v>88.974113135186954</v>
      </c>
      <c r="K40" s="92">
        <f t="shared" si="4"/>
        <v>224.56140350877192</v>
      </c>
      <c r="L40" s="85">
        <f t="shared" si="4"/>
        <v>102.33362143474503</v>
      </c>
      <c r="M40" s="8"/>
      <c r="N40" s="8"/>
      <c r="O40" s="8"/>
      <c r="P40" s="8"/>
      <c r="Q40" s="8"/>
      <c r="R40" s="8"/>
    </row>
    <row r="41" spans="1:23" s="9" customFormat="1" x14ac:dyDescent="0.2">
      <c r="A41" s="86" t="s">
        <v>46</v>
      </c>
      <c r="B41" s="77">
        <f>[1]podaci3!G37</f>
        <v>987</v>
      </c>
      <c r="C41" s="87">
        <f>[1]podaci3!H37</f>
        <v>26</v>
      </c>
      <c r="D41" s="78">
        <f t="shared" si="0"/>
        <v>1013</v>
      </c>
      <c r="E41" s="82">
        <f t="shared" si="1"/>
        <v>1.2630607715518316</v>
      </c>
      <c r="F41" s="93">
        <f>[1]podaci3!K37</f>
        <v>1608</v>
      </c>
      <c r="G41" s="87">
        <f>[1]podaci3!L37</f>
        <v>116</v>
      </c>
      <c r="H41" s="90">
        <f t="shared" si="2"/>
        <v>1724</v>
      </c>
      <c r="I41" s="82">
        <f t="shared" si="3"/>
        <v>2.4127748310077952</v>
      </c>
      <c r="J41" s="91">
        <f t="shared" si="5"/>
        <v>61.380597014925378</v>
      </c>
      <c r="K41" s="92">
        <f t="shared" si="4"/>
        <v>22.413793103448278</v>
      </c>
      <c r="L41" s="85">
        <f t="shared" si="4"/>
        <v>58.758700696055691</v>
      </c>
      <c r="M41" s="8"/>
      <c r="N41" s="8"/>
      <c r="O41" s="8"/>
      <c r="P41" s="8"/>
      <c r="Q41" s="8"/>
      <c r="R41" s="8"/>
    </row>
    <row r="42" spans="1:23" s="9" customFormat="1" x14ac:dyDescent="0.2">
      <c r="A42" s="86" t="s">
        <v>47</v>
      </c>
      <c r="B42" s="77">
        <f>[1]podaci3!G36</f>
        <v>383</v>
      </c>
      <c r="C42" s="87">
        <f>[1]podaci3!H36</f>
        <v>12</v>
      </c>
      <c r="D42" s="78">
        <f t="shared" si="0"/>
        <v>395</v>
      </c>
      <c r="E42" s="82">
        <f t="shared" si="1"/>
        <v>0.49250642128625216</v>
      </c>
      <c r="F42" s="93">
        <f>[1]podaci3!K36</f>
        <v>361</v>
      </c>
      <c r="G42" s="87">
        <f>[1]podaci3!L36</f>
        <v>14</v>
      </c>
      <c r="H42" s="90">
        <f t="shared" si="2"/>
        <v>375</v>
      </c>
      <c r="I42" s="82">
        <f t="shared" si="3"/>
        <v>0.52482051138510633</v>
      </c>
      <c r="J42" s="91">
        <f t="shared" si="5"/>
        <v>106.09418282548478</v>
      </c>
      <c r="K42" s="92">
        <f t="shared" si="4"/>
        <v>85.714285714285708</v>
      </c>
      <c r="L42" s="85">
        <f t="shared" si="4"/>
        <v>105.33333333333333</v>
      </c>
      <c r="M42" s="8"/>
      <c r="N42" s="8"/>
      <c r="O42" s="8"/>
      <c r="P42" s="8"/>
      <c r="Q42" s="8"/>
      <c r="R42" s="8"/>
    </row>
    <row r="43" spans="1:23" s="9" customFormat="1" x14ac:dyDescent="0.2">
      <c r="A43" s="86" t="s">
        <v>48</v>
      </c>
      <c r="B43" s="77">
        <f>[1]podaci3!G38</f>
        <v>49</v>
      </c>
      <c r="C43" s="87">
        <f>[1]podaci3!H38</f>
        <v>0</v>
      </c>
      <c r="D43" s="78">
        <f t="shared" si="0"/>
        <v>49</v>
      </c>
      <c r="E43" s="82">
        <f t="shared" si="1"/>
        <v>6.1095733273484457E-2</v>
      </c>
      <c r="F43" s="93">
        <f>[1]podaci3!K38</f>
        <v>62</v>
      </c>
      <c r="G43" s="87">
        <f>[1]podaci3!L38</f>
        <v>8</v>
      </c>
      <c r="H43" s="90">
        <f t="shared" si="2"/>
        <v>70</v>
      </c>
      <c r="I43" s="82">
        <f t="shared" si="3"/>
        <v>9.7966495458553182E-2</v>
      </c>
      <c r="J43" s="91">
        <f t="shared" si="5"/>
        <v>79.032258064516128</v>
      </c>
      <c r="K43" s="92">
        <f t="shared" si="4"/>
        <v>0</v>
      </c>
      <c r="L43" s="85">
        <f t="shared" si="4"/>
        <v>70</v>
      </c>
      <c r="M43" s="8"/>
      <c r="N43" s="8"/>
      <c r="O43" s="8"/>
      <c r="P43" s="8"/>
      <c r="Q43" s="8"/>
      <c r="R43" s="8"/>
    </row>
    <row r="44" spans="1:23" s="9" customFormat="1" x14ac:dyDescent="0.2">
      <c r="A44" s="86" t="s">
        <v>49</v>
      </c>
      <c r="B44" s="77">
        <f>[1]podaci3!G40</f>
        <v>0</v>
      </c>
      <c r="C44" s="87">
        <f>[1]podaci3!H40</f>
        <v>0</v>
      </c>
      <c r="D44" s="78">
        <f t="shared" si="0"/>
        <v>0</v>
      </c>
      <c r="E44" s="82">
        <f t="shared" si="1"/>
        <v>0</v>
      </c>
      <c r="F44" s="93">
        <f>[1]podaci3!K40</f>
        <v>0</v>
      </c>
      <c r="G44" s="87">
        <f>[1]podaci3!L40</f>
        <v>0</v>
      </c>
      <c r="H44" s="90">
        <f t="shared" si="2"/>
        <v>0</v>
      </c>
      <c r="I44" s="82">
        <f t="shared" si="3"/>
        <v>0</v>
      </c>
      <c r="J44" s="91">
        <f t="shared" si="5"/>
        <v>0</v>
      </c>
      <c r="K44" s="92">
        <f t="shared" si="4"/>
        <v>0</v>
      </c>
      <c r="L44" s="85">
        <f t="shared" si="4"/>
        <v>0</v>
      </c>
      <c r="M44" s="8"/>
      <c r="N44" s="8"/>
      <c r="O44" s="8"/>
      <c r="P44" s="8"/>
      <c r="Q44" s="8"/>
      <c r="R44" s="8"/>
    </row>
    <row r="45" spans="1:23" s="9" customFormat="1" x14ac:dyDescent="0.2">
      <c r="A45" s="86" t="s">
        <v>50</v>
      </c>
      <c r="B45" s="77">
        <f>[1]podaci3!G39</f>
        <v>632</v>
      </c>
      <c r="C45" s="87">
        <f>[1]podaci3!H39</f>
        <v>352</v>
      </c>
      <c r="D45" s="78">
        <f t="shared" si="0"/>
        <v>984</v>
      </c>
      <c r="E45" s="82">
        <f t="shared" si="1"/>
        <v>1.2269020722675243</v>
      </c>
      <c r="F45" s="93">
        <f>[1]podaci3!K39</f>
        <v>1054</v>
      </c>
      <c r="G45" s="87">
        <f>[1]podaci3!L39</f>
        <v>130</v>
      </c>
      <c r="H45" s="90">
        <f>F45+G45</f>
        <v>1184</v>
      </c>
      <c r="I45" s="82">
        <f t="shared" si="3"/>
        <v>1.6570332946132422</v>
      </c>
      <c r="J45" s="91">
        <f t="shared" si="5"/>
        <v>59.962049335863377</v>
      </c>
      <c r="K45" s="92">
        <f t="shared" si="4"/>
        <v>270.76923076923077</v>
      </c>
      <c r="L45" s="85">
        <f t="shared" si="4"/>
        <v>83.108108108108098</v>
      </c>
      <c r="M45" s="8"/>
      <c r="N45" s="8"/>
      <c r="O45" s="8"/>
      <c r="P45" s="8"/>
      <c r="Q45" s="8"/>
      <c r="R45" s="8"/>
    </row>
    <row r="46" spans="1:23" s="9" customFormat="1" x14ac:dyDescent="0.2">
      <c r="A46" s="86" t="s">
        <v>51</v>
      </c>
      <c r="B46" s="77">
        <f>[1]podaci3!G41</f>
        <v>148</v>
      </c>
      <c r="C46" s="87">
        <f>[1]podaci3!H41</f>
        <v>0</v>
      </c>
      <c r="D46" s="78">
        <f t="shared" si="0"/>
        <v>148</v>
      </c>
      <c r="E46" s="82">
        <f t="shared" si="1"/>
        <v>0.18453405151991223</v>
      </c>
      <c r="F46" s="93">
        <f>[1]podaci3!K41</f>
        <v>210</v>
      </c>
      <c r="G46" s="87">
        <f>[1]podaci3!L41</f>
        <v>0</v>
      </c>
      <c r="H46" s="90">
        <f t="shared" si="2"/>
        <v>210</v>
      </c>
      <c r="I46" s="82">
        <f t="shared" si="3"/>
        <v>0.29389948637565955</v>
      </c>
      <c r="J46" s="91">
        <f t="shared" si="5"/>
        <v>70.476190476190482</v>
      </c>
      <c r="K46" s="92">
        <f t="shared" si="4"/>
        <v>0</v>
      </c>
      <c r="L46" s="85">
        <f t="shared" si="4"/>
        <v>70.476190476190482</v>
      </c>
      <c r="M46" s="8"/>
      <c r="N46" s="8"/>
      <c r="O46" s="8"/>
      <c r="P46" s="8"/>
      <c r="Q46" s="8"/>
      <c r="R46" s="8"/>
    </row>
    <row r="47" spans="1:23" s="9" customFormat="1" x14ac:dyDescent="0.2">
      <c r="A47" s="86" t="s">
        <v>52</v>
      </c>
      <c r="B47" s="77">
        <f>[1]podaci3!G42</f>
        <v>0</v>
      </c>
      <c r="C47" s="87">
        <f>[1]podaci3!H42</f>
        <v>0</v>
      </c>
      <c r="D47" s="78">
        <f t="shared" si="0"/>
        <v>0</v>
      </c>
      <c r="E47" s="82">
        <f t="shared" si="1"/>
        <v>0</v>
      </c>
      <c r="F47" s="93">
        <f>[1]podaci3!K42</f>
        <v>0</v>
      </c>
      <c r="G47" s="87">
        <f>[1]podaci3!L42</f>
        <v>0</v>
      </c>
      <c r="H47" s="90">
        <f t="shared" si="2"/>
        <v>0</v>
      </c>
      <c r="I47" s="82">
        <f t="shared" si="3"/>
        <v>0</v>
      </c>
      <c r="J47" s="91">
        <f t="shared" si="5"/>
        <v>0</v>
      </c>
      <c r="K47" s="92">
        <f t="shared" si="4"/>
        <v>0</v>
      </c>
      <c r="L47" s="85">
        <f t="shared" si="4"/>
        <v>0</v>
      </c>
      <c r="M47" s="8"/>
      <c r="N47" s="8"/>
      <c r="O47" s="8"/>
      <c r="P47" s="8"/>
      <c r="Q47" s="8"/>
      <c r="R47" s="8"/>
    </row>
    <row r="48" spans="1:23" s="9" customFormat="1" ht="13.5" thickBot="1" x14ac:dyDescent="0.25">
      <c r="A48" s="107" t="s">
        <v>53</v>
      </c>
      <c r="B48" s="125">
        <f>SUM(B39:B47)</f>
        <v>3304</v>
      </c>
      <c r="C48" s="126">
        <f>SUM(C39:C47)</f>
        <v>646</v>
      </c>
      <c r="D48" s="97">
        <f t="shared" si="0"/>
        <v>3950</v>
      </c>
      <c r="E48" s="98">
        <f t="shared" si="1"/>
        <v>4.9250642128625222</v>
      </c>
      <c r="F48" s="127">
        <f>SUM(F39:F47)</f>
        <v>4502</v>
      </c>
      <c r="G48" s="126">
        <f>SUM(G39:G47)</f>
        <v>382</v>
      </c>
      <c r="H48" s="100">
        <f t="shared" si="2"/>
        <v>4884</v>
      </c>
      <c r="I48" s="98">
        <f t="shared" si="3"/>
        <v>6.8352623402796242</v>
      </c>
      <c r="J48" s="101">
        <f t="shared" si="5"/>
        <v>73.389604620168811</v>
      </c>
      <c r="K48" s="102">
        <f t="shared" si="4"/>
        <v>169.10994764397907</v>
      </c>
      <c r="L48" s="103">
        <f t="shared" si="4"/>
        <v>80.876330876330869</v>
      </c>
      <c r="M48" s="8"/>
      <c r="N48" s="8"/>
      <c r="O48" s="8"/>
      <c r="P48" s="8"/>
      <c r="Q48" s="8"/>
      <c r="R48" s="8"/>
    </row>
    <row r="49" spans="1:18" ht="14.25" thickTop="1" thickBot="1" x14ac:dyDescent="0.25">
      <c r="A49" s="128" t="s">
        <v>54</v>
      </c>
      <c r="B49" s="129">
        <f>B48+B38+B35+B34+B33+B25+B22+B17+B8</f>
        <v>27029</v>
      </c>
      <c r="C49" s="130">
        <f>C48+C38+C35+C34+C33+C25+C22+C17+C8</f>
        <v>53173</v>
      </c>
      <c r="D49" s="131">
        <f t="shared" si="0"/>
        <v>80202</v>
      </c>
      <c r="E49" s="132">
        <f>E48+E38+E35+E34+E33+E25+E22+E17+E8</f>
        <v>100</v>
      </c>
      <c r="F49" s="133">
        <f>F48+F38+F35+F34+F33+F25+F22+F17+F8</f>
        <v>25515</v>
      </c>
      <c r="G49" s="130">
        <f>G48+G38+G35+G34+G33+G25+G22+G17+G8</f>
        <v>45938</v>
      </c>
      <c r="H49" s="131">
        <f t="shared" si="2"/>
        <v>71453</v>
      </c>
      <c r="I49" s="134">
        <f>I48+I38+I35+I34+I33+I25+I22+I17+I8</f>
        <v>100</v>
      </c>
      <c r="J49" s="135">
        <f t="shared" si="5"/>
        <v>105.93376445228297</v>
      </c>
      <c r="K49" s="136">
        <f t="shared" si="4"/>
        <v>115.74948844094214</v>
      </c>
      <c r="L49" s="119">
        <f t="shared" si="4"/>
        <v>112.24441241095546</v>
      </c>
      <c r="M49" s="8"/>
      <c r="N49" s="8"/>
      <c r="O49" s="8"/>
      <c r="P49" s="8"/>
      <c r="Q49" s="8"/>
      <c r="R49" s="8"/>
    </row>
    <row r="50" spans="1:18" ht="13.5" thickTop="1" x14ac:dyDescent="0.2">
      <c r="A50" s="57"/>
      <c r="B50" s="57"/>
      <c r="C50" s="57"/>
      <c r="D50" s="58"/>
      <c r="E50" s="8"/>
      <c r="F50" s="8"/>
      <c r="G50" s="8"/>
      <c r="H50" s="59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x14ac:dyDescent="0.2">
      <c r="A51" s="57"/>
      <c r="B51" s="57"/>
      <c r="C51" s="57"/>
      <c r="D51" s="58"/>
      <c r="E51" s="8"/>
      <c r="F51" s="8"/>
      <c r="G51" s="8"/>
      <c r="H51" s="59"/>
      <c r="I51" s="8"/>
      <c r="K51" s="8"/>
      <c r="L51" s="8"/>
      <c r="M51" s="8"/>
      <c r="N51" s="8"/>
      <c r="O51" s="8"/>
      <c r="P51" s="8"/>
      <c r="Q51" s="8"/>
      <c r="R51" s="8"/>
    </row>
    <row r="52" spans="1:18" x14ac:dyDescent="0.2">
      <c r="A52" s="57"/>
      <c r="B52" s="57"/>
      <c r="C52" s="57"/>
      <c r="D52" s="58"/>
      <c r="E52" s="8"/>
      <c r="F52" s="8"/>
      <c r="G52" s="8"/>
      <c r="H52" s="59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x14ac:dyDescent="0.2">
      <c r="A53" s="57"/>
      <c r="B53" s="57"/>
      <c r="C53" s="57"/>
      <c r="D53" s="58"/>
      <c r="E53" s="8"/>
      <c r="F53" s="8"/>
      <c r="G53" s="8"/>
      <c r="H53" s="59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x14ac:dyDescent="0.2">
      <c r="A54" s="57"/>
      <c r="B54" s="57"/>
      <c r="C54" s="57"/>
      <c r="D54" s="58"/>
      <c r="E54" s="8"/>
      <c r="F54" s="8"/>
      <c r="G54" s="8"/>
      <c r="H54" s="59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x14ac:dyDescent="0.2">
      <c r="A55" s="57"/>
      <c r="B55" s="57"/>
      <c r="C55" s="57"/>
      <c r="D55" s="58"/>
      <c r="E55" s="8"/>
      <c r="F55" s="8"/>
      <c r="G55" s="8"/>
      <c r="H55" s="59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x14ac:dyDescent="0.2">
      <c r="A56" s="57"/>
      <c r="B56" s="57"/>
      <c r="C56" s="57"/>
      <c r="D56" s="58"/>
      <c r="E56" s="8"/>
      <c r="F56" s="8"/>
      <c r="G56" s="8"/>
      <c r="H56" s="59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x14ac:dyDescent="0.2">
      <c r="A57" s="57"/>
      <c r="B57" s="57"/>
      <c r="C57" s="57"/>
      <c r="D57" s="58"/>
      <c r="E57" s="8"/>
      <c r="F57" s="8"/>
      <c r="G57" s="8"/>
      <c r="H57" s="59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">
      <c r="A58" s="57"/>
      <c r="B58" s="57"/>
      <c r="C58" s="57"/>
      <c r="D58" s="58"/>
      <c r="E58" s="8"/>
      <c r="F58" s="8"/>
      <c r="G58" s="8"/>
      <c r="H58" s="59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">
      <c r="A59" s="57"/>
      <c r="B59" s="57"/>
      <c r="C59" s="57"/>
      <c r="D59" s="58"/>
      <c r="E59" s="8"/>
      <c r="F59" s="8"/>
      <c r="G59" s="8"/>
      <c r="H59" s="59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x14ac:dyDescent="0.2">
      <c r="A60" s="57"/>
      <c r="B60" s="57"/>
      <c r="C60" s="57"/>
      <c r="D60" s="58"/>
      <c r="E60" s="8"/>
      <c r="F60" s="8"/>
      <c r="G60" s="8"/>
      <c r="H60" s="59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x14ac:dyDescent="0.2">
      <c r="A61" s="57"/>
      <c r="B61" s="57"/>
      <c r="C61" s="57"/>
      <c r="D61" s="58"/>
      <c r="E61" s="8"/>
      <c r="F61" s="8"/>
      <c r="G61" s="8"/>
      <c r="H61" s="59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x14ac:dyDescent="0.2">
      <c r="A62" s="57"/>
      <c r="B62" s="57"/>
      <c r="C62" s="57"/>
      <c r="D62" s="58"/>
      <c r="E62" s="8"/>
      <c r="F62" s="8"/>
      <c r="G62" s="8"/>
      <c r="H62" s="59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x14ac:dyDescent="0.2">
      <c r="A63" s="57"/>
      <c r="B63" s="57"/>
      <c r="C63" s="57"/>
      <c r="D63" s="58"/>
      <c r="E63" s="8"/>
      <c r="F63" s="8"/>
      <c r="G63" s="8"/>
      <c r="H63" s="61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x14ac:dyDescent="0.2">
      <c r="A64" s="57"/>
      <c r="B64" s="57"/>
      <c r="C64" s="57"/>
      <c r="D64" s="58"/>
      <c r="E64" s="8"/>
      <c r="F64" s="8"/>
      <c r="G64" s="8"/>
      <c r="H64" s="61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x14ac:dyDescent="0.2">
      <c r="A65" s="57"/>
      <c r="B65" s="57"/>
      <c r="C65" s="57"/>
      <c r="D65" s="58"/>
      <c r="E65" s="8"/>
      <c r="F65" s="8"/>
      <c r="G65" s="8"/>
      <c r="H65" s="61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x14ac:dyDescent="0.2">
      <c r="A66" s="57"/>
      <c r="B66" s="57"/>
      <c r="C66" s="57"/>
      <c r="D66" s="58"/>
      <c r="E66" s="8"/>
      <c r="F66" s="8"/>
      <c r="G66" s="8"/>
      <c r="H66" s="61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x14ac:dyDescent="0.2">
      <c r="A67" s="57"/>
      <c r="B67" s="57"/>
      <c r="C67" s="57"/>
      <c r="D67" s="58"/>
      <c r="E67" s="8"/>
      <c r="F67" s="8"/>
      <c r="G67" s="8"/>
      <c r="H67" s="61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">
      <c r="A68" s="57"/>
      <c r="B68" s="57"/>
      <c r="C68" s="57"/>
      <c r="D68" s="58"/>
      <c r="E68" s="8"/>
      <c r="F68" s="8"/>
      <c r="G68" s="8"/>
      <c r="H68" s="61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">
      <c r="A69" s="57"/>
      <c r="B69" s="57"/>
      <c r="C69" s="57"/>
      <c r="D69" s="58"/>
      <c r="E69" s="8"/>
      <c r="F69" s="8"/>
      <c r="G69" s="8"/>
      <c r="H69" s="61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x14ac:dyDescent="0.2">
      <c r="A70" s="57"/>
      <c r="B70" s="57"/>
      <c r="C70" s="57"/>
      <c r="D70" s="58"/>
      <c r="E70" s="8"/>
      <c r="F70" s="8"/>
      <c r="G70" s="8"/>
      <c r="H70" s="61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x14ac:dyDescent="0.2">
      <c r="A71" s="57"/>
      <c r="B71" s="57"/>
      <c r="C71" s="57"/>
      <c r="D71" s="58"/>
      <c r="E71" s="8"/>
      <c r="F71" s="8"/>
      <c r="G71" s="8"/>
      <c r="H71" s="61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x14ac:dyDescent="0.2">
      <c r="A72" s="57"/>
      <c r="B72" s="57"/>
      <c r="C72" s="57"/>
      <c r="D72" s="58"/>
      <c r="E72" s="8"/>
      <c r="F72" s="8"/>
      <c r="G72" s="8"/>
      <c r="H72" s="61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x14ac:dyDescent="0.2">
      <c r="A73" s="57"/>
      <c r="B73" s="57"/>
      <c r="C73" s="57"/>
      <c r="D73" s="58"/>
      <c r="E73" s="8"/>
      <c r="F73" s="8"/>
      <c r="G73" s="8"/>
      <c r="H73" s="61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x14ac:dyDescent="0.2">
      <c r="A74" s="57"/>
      <c r="B74" s="57"/>
      <c r="C74" s="57"/>
      <c r="D74" s="58"/>
      <c r="E74" s="8"/>
      <c r="F74" s="8"/>
      <c r="G74" s="8"/>
      <c r="H74" s="61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x14ac:dyDescent="0.2">
      <c r="A75" s="57"/>
      <c r="B75" s="57"/>
      <c r="C75" s="57"/>
      <c r="D75" s="58"/>
      <c r="E75" s="8"/>
      <c r="F75" s="8"/>
      <c r="G75" s="8"/>
      <c r="H75" s="61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x14ac:dyDescent="0.2">
      <c r="A76" s="57"/>
      <c r="B76" s="57"/>
      <c r="C76" s="57"/>
      <c r="D76" s="58"/>
      <c r="E76" s="8"/>
      <c r="F76" s="8"/>
      <c r="G76" s="8"/>
      <c r="H76" s="61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x14ac:dyDescent="0.2">
      <c r="A77" s="62"/>
      <c r="B77" s="62"/>
      <c r="C77" s="62"/>
      <c r="D77" s="63"/>
      <c r="H77" s="61"/>
    </row>
    <row r="78" spans="1:18" x14ac:dyDescent="0.2">
      <c r="A78" s="62"/>
      <c r="B78" s="62"/>
      <c r="C78" s="62"/>
      <c r="D78" s="63"/>
      <c r="H78" s="61"/>
    </row>
    <row r="79" spans="1:18" x14ac:dyDescent="0.2">
      <c r="A79" s="62"/>
      <c r="B79" s="62"/>
      <c r="C79" s="62"/>
      <c r="D79" s="63"/>
      <c r="H79" s="61"/>
    </row>
    <row r="80" spans="1:18" x14ac:dyDescent="0.2">
      <c r="A80" s="62"/>
      <c r="B80" s="62"/>
      <c r="C80" s="62"/>
      <c r="D80" s="63"/>
      <c r="H80" s="61"/>
    </row>
    <row r="81" spans="1:8" x14ac:dyDescent="0.2">
      <c r="A81" s="62"/>
      <c r="B81" s="62"/>
      <c r="C81" s="62"/>
      <c r="D81" s="63"/>
      <c r="H81" s="61"/>
    </row>
    <row r="82" spans="1:8" x14ac:dyDescent="0.2">
      <c r="A82" s="62"/>
      <c r="B82" s="62"/>
      <c r="C82" s="62"/>
      <c r="D82" s="63"/>
      <c r="H82" s="61"/>
    </row>
    <row r="83" spans="1:8" x14ac:dyDescent="0.2">
      <c r="A83" s="62"/>
      <c r="B83" s="62"/>
      <c r="C83" s="62"/>
      <c r="D83" s="63"/>
      <c r="H83" s="61"/>
    </row>
    <row r="84" spans="1:8" x14ac:dyDescent="0.2">
      <c r="A84" s="62"/>
      <c r="B84" s="62"/>
      <c r="C84" s="62"/>
      <c r="D84" s="63"/>
      <c r="H84" s="61"/>
    </row>
    <row r="85" spans="1:8" x14ac:dyDescent="0.2">
      <c r="A85" s="62"/>
      <c r="B85" s="62"/>
      <c r="C85" s="62"/>
      <c r="D85" s="63"/>
      <c r="H85" s="61"/>
    </row>
    <row r="86" spans="1:8" x14ac:dyDescent="0.2">
      <c r="A86" s="62"/>
      <c r="B86" s="62"/>
      <c r="C86" s="62"/>
      <c r="D86" s="63"/>
      <c r="H86" s="61"/>
    </row>
    <row r="87" spans="1:8" x14ac:dyDescent="0.2">
      <c r="A87" s="62"/>
      <c r="B87" s="62"/>
      <c r="C87" s="62"/>
      <c r="D87" s="63"/>
      <c r="H87" s="61"/>
    </row>
    <row r="88" spans="1:8" x14ac:dyDescent="0.2">
      <c r="A88" s="62"/>
      <c r="B88" s="62"/>
      <c r="C88" s="62"/>
      <c r="D88" s="63"/>
      <c r="H88" s="61"/>
    </row>
    <row r="89" spans="1:8" x14ac:dyDescent="0.2">
      <c r="A89" s="62"/>
      <c r="B89" s="62"/>
      <c r="C89" s="62"/>
      <c r="D89" s="63"/>
      <c r="H89" s="61"/>
    </row>
    <row r="90" spans="1:8" x14ac:dyDescent="0.2">
      <c r="A90" s="62"/>
      <c r="B90" s="62"/>
      <c r="C90" s="62"/>
      <c r="D90" s="63"/>
      <c r="H90" s="61"/>
    </row>
    <row r="91" spans="1:8" x14ac:dyDescent="0.2">
      <c r="A91" s="62"/>
      <c r="B91" s="62"/>
      <c r="C91" s="62"/>
      <c r="D91" s="63"/>
      <c r="H91" s="61"/>
    </row>
    <row r="92" spans="1:8" x14ac:dyDescent="0.2">
      <c r="A92" s="62"/>
      <c r="B92" s="62"/>
      <c r="C92" s="62"/>
      <c r="D92" s="63"/>
      <c r="H92" s="61"/>
    </row>
    <row r="93" spans="1:8" x14ac:dyDescent="0.2">
      <c r="A93" s="62"/>
      <c r="B93" s="62"/>
      <c r="C93" s="62"/>
      <c r="D93" s="63"/>
      <c r="H93" s="61"/>
    </row>
    <row r="94" spans="1:8" x14ac:dyDescent="0.2">
      <c r="A94" s="62"/>
      <c r="B94" s="62"/>
      <c r="C94" s="62"/>
      <c r="D94" s="63"/>
      <c r="H94" s="61"/>
    </row>
    <row r="95" spans="1:8" x14ac:dyDescent="0.2">
      <c r="A95" s="62"/>
      <c r="B95" s="62"/>
      <c r="C95" s="62"/>
      <c r="D95" s="63"/>
      <c r="H95" s="61"/>
    </row>
    <row r="96" spans="1:8" x14ac:dyDescent="0.2">
      <c r="A96" s="62"/>
      <c r="B96" s="62"/>
      <c r="C96" s="62"/>
      <c r="D96" s="63"/>
      <c r="H96" s="61"/>
    </row>
    <row r="97" spans="1:8" x14ac:dyDescent="0.2">
      <c r="A97" s="62"/>
      <c r="B97" s="62"/>
      <c r="C97" s="62"/>
      <c r="D97" s="63"/>
      <c r="H97" s="61"/>
    </row>
    <row r="98" spans="1:8" x14ac:dyDescent="0.2">
      <c r="A98" s="62"/>
      <c r="B98" s="62"/>
      <c r="C98" s="62"/>
      <c r="D98" s="63"/>
      <c r="H98" s="61"/>
    </row>
    <row r="99" spans="1:8" x14ac:dyDescent="0.2">
      <c r="A99" s="62"/>
      <c r="B99" s="62"/>
      <c r="C99" s="62"/>
      <c r="D99" s="63"/>
      <c r="H99" s="61"/>
    </row>
    <row r="100" spans="1:8" x14ac:dyDescent="0.2">
      <c r="A100" s="62"/>
      <c r="B100" s="62"/>
      <c r="C100" s="62"/>
      <c r="D100" s="63"/>
      <c r="H100" s="61"/>
    </row>
    <row r="101" spans="1:8" x14ac:dyDescent="0.2">
      <c r="A101" s="62"/>
      <c r="B101" s="62"/>
      <c r="C101" s="62"/>
      <c r="D101" s="63"/>
      <c r="H101" s="61"/>
    </row>
    <row r="102" spans="1:8" x14ac:dyDescent="0.2">
      <c r="A102" s="62"/>
      <c r="B102" s="62"/>
      <c r="C102" s="62"/>
      <c r="D102" s="63"/>
      <c r="H102" s="61"/>
    </row>
    <row r="103" spans="1:8" x14ac:dyDescent="0.2">
      <c r="A103" s="62"/>
      <c r="B103" s="62"/>
      <c r="C103" s="62"/>
      <c r="D103" s="63"/>
      <c r="H103" s="61"/>
    </row>
    <row r="104" spans="1:8" x14ac:dyDescent="0.2">
      <c r="A104" s="62"/>
      <c r="B104" s="62"/>
      <c r="C104" s="62"/>
      <c r="D104" s="63"/>
      <c r="H104" s="61"/>
    </row>
    <row r="105" spans="1:8" x14ac:dyDescent="0.2">
      <c r="A105" s="62"/>
      <c r="B105" s="62"/>
      <c r="C105" s="62"/>
      <c r="D105" s="63"/>
      <c r="H105" s="61"/>
    </row>
    <row r="106" spans="1:8" x14ac:dyDescent="0.2">
      <c r="A106" s="62"/>
      <c r="B106" s="62"/>
      <c r="C106" s="62"/>
      <c r="D106" s="63"/>
      <c r="H106" s="61"/>
    </row>
    <row r="107" spans="1:8" x14ac:dyDescent="0.2">
      <c r="A107" s="62"/>
      <c r="B107" s="62"/>
      <c r="C107" s="62"/>
      <c r="D107" s="63"/>
      <c r="H107" s="61"/>
    </row>
    <row r="108" spans="1:8" x14ac:dyDescent="0.2">
      <c r="A108" s="62"/>
      <c r="B108" s="62"/>
      <c r="C108" s="62"/>
      <c r="D108" s="63"/>
      <c r="H108" s="61"/>
    </row>
    <row r="109" spans="1:8" x14ac:dyDescent="0.2">
      <c r="A109" s="62"/>
      <c r="B109" s="62"/>
      <c r="C109" s="62"/>
      <c r="D109" s="63"/>
      <c r="H109" s="61"/>
    </row>
    <row r="110" spans="1:8" x14ac:dyDescent="0.2">
      <c r="A110" s="62"/>
      <c r="B110" s="62"/>
      <c r="C110" s="62"/>
      <c r="D110" s="63"/>
      <c r="H110" s="61"/>
    </row>
    <row r="111" spans="1:8" x14ac:dyDescent="0.2">
      <c r="A111" s="62"/>
      <c r="B111" s="62"/>
      <c r="C111" s="62"/>
      <c r="D111" s="63"/>
      <c r="H111" s="61"/>
    </row>
    <row r="112" spans="1:8" x14ac:dyDescent="0.2">
      <c r="A112" s="62"/>
      <c r="B112" s="62"/>
      <c r="C112" s="62"/>
      <c r="D112" s="63"/>
      <c r="H112" s="61"/>
    </row>
    <row r="113" spans="1:8" x14ac:dyDescent="0.2">
      <c r="A113" s="62"/>
      <c r="B113" s="62"/>
      <c r="C113" s="62"/>
      <c r="D113" s="63"/>
      <c r="H113" s="61"/>
    </row>
    <row r="114" spans="1:8" x14ac:dyDescent="0.2">
      <c r="A114" s="62"/>
      <c r="B114" s="62"/>
      <c r="C114" s="62"/>
      <c r="D114" s="63"/>
      <c r="H114" s="61"/>
    </row>
    <row r="115" spans="1:8" x14ac:dyDescent="0.2">
      <c r="A115" s="62"/>
      <c r="B115" s="62"/>
      <c r="C115" s="62"/>
      <c r="D115" s="63"/>
      <c r="H115" s="61"/>
    </row>
    <row r="116" spans="1:8" x14ac:dyDescent="0.2">
      <c r="A116" s="62"/>
      <c r="B116" s="62"/>
      <c r="C116" s="62"/>
      <c r="D116" s="63"/>
      <c r="H116" s="61"/>
    </row>
    <row r="117" spans="1:8" x14ac:dyDescent="0.2">
      <c r="A117" s="62"/>
      <c r="B117" s="62"/>
      <c r="C117" s="62"/>
      <c r="D117" s="63"/>
      <c r="H117" s="61"/>
    </row>
    <row r="118" spans="1:8" x14ac:dyDescent="0.2">
      <c r="A118" s="62"/>
      <c r="B118" s="62"/>
      <c r="C118" s="62"/>
      <c r="D118" s="63"/>
      <c r="H118" s="61"/>
    </row>
    <row r="119" spans="1:8" x14ac:dyDescent="0.2">
      <c r="A119" s="62"/>
      <c r="B119" s="62"/>
      <c r="C119" s="62"/>
      <c r="D119" s="63"/>
      <c r="H119" s="61"/>
    </row>
    <row r="120" spans="1:8" x14ac:dyDescent="0.2">
      <c r="A120" s="62"/>
      <c r="B120" s="62"/>
      <c r="C120" s="62"/>
      <c r="D120" s="63"/>
      <c r="H120" s="61"/>
    </row>
    <row r="121" spans="1:8" x14ac:dyDescent="0.2">
      <c r="A121" s="62"/>
      <c r="B121" s="62"/>
      <c r="C121" s="62"/>
      <c r="D121" s="63"/>
      <c r="H121" s="61"/>
    </row>
    <row r="122" spans="1:8" x14ac:dyDescent="0.2">
      <c r="A122" s="62"/>
      <c r="B122" s="62"/>
      <c r="C122" s="62"/>
      <c r="D122" s="63"/>
      <c r="H122" s="61"/>
    </row>
    <row r="123" spans="1:8" x14ac:dyDescent="0.2">
      <c r="A123" s="62"/>
      <c r="B123" s="62"/>
      <c r="C123" s="62"/>
      <c r="D123" s="63"/>
      <c r="H123" s="61"/>
    </row>
    <row r="124" spans="1:8" x14ac:dyDescent="0.2">
      <c r="A124" s="62"/>
      <c r="B124" s="62"/>
      <c r="C124" s="62"/>
      <c r="D124" s="63"/>
      <c r="H124" s="61"/>
    </row>
    <row r="125" spans="1:8" x14ac:dyDescent="0.2">
      <c r="A125" s="62"/>
      <c r="B125" s="62"/>
      <c r="C125" s="62"/>
      <c r="D125" s="63"/>
      <c r="H125" s="61"/>
    </row>
    <row r="126" spans="1:8" x14ac:dyDescent="0.2">
      <c r="A126" s="62"/>
      <c r="B126" s="62"/>
      <c r="C126" s="62"/>
      <c r="D126" s="63"/>
      <c r="H126" s="61"/>
    </row>
    <row r="127" spans="1:8" x14ac:dyDescent="0.2">
      <c r="A127" s="62"/>
      <c r="B127" s="62"/>
      <c r="C127" s="62"/>
      <c r="D127" s="63"/>
      <c r="H127" s="61"/>
    </row>
    <row r="128" spans="1:8" x14ac:dyDescent="0.2">
      <c r="A128" s="62"/>
      <c r="B128" s="62"/>
      <c r="C128" s="62"/>
      <c r="D128" s="63"/>
      <c r="H128" s="61"/>
    </row>
    <row r="129" spans="1:8" x14ac:dyDescent="0.2">
      <c r="A129" s="62"/>
      <c r="B129" s="62"/>
      <c r="C129" s="62"/>
      <c r="D129" s="63"/>
      <c r="H129" s="61"/>
    </row>
    <row r="130" spans="1:8" x14ac:dyDescent="0.2">
      <c r="A130" s="62"/>
      <c r="B130" s="62"/>
      <c r="C130" s="62"/>
      <c r="D130" s="63"/>
      <c r="H130" s="61"/>
    </row>
    <row r="131" spans="1:8" x14ac:dyDescent="0.2">
      <c r="A131" s="62"/>
      <c r="B131" s="62"/>
      <c r="C131" s="62"/>
      <c r="D131" s="63"/>
      <c r="H131" s="61"/>
    </row>
    <row r="132" spans="1:8" x14ac:dyDescent="0.2">
      <c r="A132" s="62"/>
      <c r="B132" s="62"/>
      <c r="C132" s="62"/>
      <c r="D132" s="63"/>
      <c r="H132" s="61"/>
    </row>
    <row r="133" spans="1:8" x14ac:dyDescent="0.2">
      <c r="A133" s="62"/>
      <c r="B133" s="62"/>
      <c r="C133" s="62"/>
      <c r="D133" s="63"/>
      <c r="H133" s="61"/>
    </row>
    <row r="134" spans="1:8" x14ac:dyDescent="0.2">
      <c r="A134" s="62"/>
      <c r="B134" s="62"/>
      <c r="C134" s="62"/>
      <c r="D134" s="63"/>
      <c r="H134" s="61"/>
    </row>
    <row r="135" spans="1:8" x14ac:dyDescent="0.2">
      <c r="A135" s="62"/>
      <c r="B135" s="62"/>
      <c r="C135" s="62"/>
      <c r="D135" s="63"/>
      <c r="H135" s="61"/>
    </row>
    <row r="136" spans="1:8" x14ac:dyDescent="0.2">
      <c r="A136" s="62"/>
      <c r="B136" s="62"/>
      <c r="C136" s="62"/>
      <c r="D136" s="63"/>
      <c r="H136" s="61"/>
    </row>
    <row r="137" spans="1:8" x14ac:dyDescent="0.2">
      <c r="A137" s="62"/>
      <c r="B137" s="62"/>
      <c r="C137" s="62"/>
      <c r="D137" s="63"/>
      <c r="H137" s="61"/>
    </row>
    <row r="138" spans="1:8" x14ac:dyDescent="0.2">
      <c r="A138" s="62"/>
      <c r="B138" s="62"/>
      <c r="C138" s="62"/>
      <c r="D138" s="63"/>
      <c r="H138" s="61"/>
    </row>
    <row r="139" spans="1:8" x14ac:dyDescent="0.2">
      <c r="A139" s="62"/>
      <c r="B139" s="62"/>
      <c r="C139" s="62"/>
      <c r="D139" s="63"/>
      <c r="H139" s="61"/>
    </row>
    <row r="140" spans="1:8" x14ac:dyDescent="0.2">
      <c r="A140" s="62"/>
      <c r="B140" s="62"/>
      <c r="C140" s="62"/>
      <c r="D140" s="63"/>
      <c r="H140" s="61"/>
    </row>
    <row r="141" spans="1:8" x14ac:dyDescent="0.2">
      <c r="A141" s="62"/>
      <c r="B141" s="62"/>
      <c r="C141" s="62"/>
      <c r="D141" s="63"/>
      <c r="H141" s="61"/>
    </row>
    <row r="142" spans="1:8" x14ac:dyDescent="0.2">
      <c r="A142" s="62"/>
      <c r="B142" s="62"/>
      <c r="C142" s="62"/>
      <c r="D142" s="63"/>
      <c r="H142" s="61"/>
    </row>
    <row r="143" spans="1:8" x14ac:dyDescent="0.2">
      <c r="A143" s="62"/>
      <c r="B143" s="62"/>
      <c r="C143" s="62"/>
      <c r="D143" s="63"/>
      <c r="H143" s="61"/>
    </row>
    <row r="144" spans="1:8" x14ac:dyDescent="0.2">
      <c r="A144" s="62"/>
      <c r="B144" s="62"/>
      <c r="C144" s="62"/>
      <c r="D144" s="63"/>
      <c r="H144" s="61"/>
    </row>
    <row r="145" spans="1:8" x14ac:dyDescent="0.2">
      <c r="A145" s="62"/>
      <c r="B145" s="62"/>
      <c r="C145" s="62"/>
      <c r="D145" s="63"/>
      <c r="H145" s="61"/>
    </row>
    <row r="146" spans="1:8" x14ac:dyDescent="0.2">
      <c r="A146" s="62"/>
      <c r="B146" s="62"/>
      <c r="C146" s="62"/>
      <c r="D146" s="63"/>
      <c r="H146" s="61"/>
    </row>
    <row r="147" spans="1:8" x14ac:dyDescent="0.2">
      <c r="D147" s="63"/>
      <c r="H147" s="61"/>
    </row>
    <row r="148" spans="1:8" x14ac:dyDescent="0.2">
      <c r="D148" s="63"/>
      <c r="H148" s="61"/>
    </row>
    <row r="149" spans="1:8" x14ac:dyDescent="0.2">
      <c r="D149" s="63"/>
      <c r="H149" s="61"/>
    </row>
    <row r="150" spans="1:8" x14ac:dyDescent="0.2">
      <c r="D150" s="63"/>
      <c r="H150" s="61"/>
    </row>
    <row r="151" spans="1:8" x14ac:dyDescent="0.2">
      <c r="D151" s="63"/>
      <c r="H151" s="61"/>
    </row>
    <row r="152" spans="1:8" x14ac:dyDescent="0.2">
      <c r="D152" s="63"/>
      <c r="H152" s="61"/>
    </row>
    <row r="153" spans="1:8" x14ac:dyDescent="0.2">
      <c r="D153" s="63"/>
      <c r="H153" s="61"/>
    </row>
    <row r="154" spans="1:8" x14ac:dyDescent="0.2">
      <c r="D154" s="63"/>
      <c r="H154" s="61"/>
    </row>
    <row r="155" spans="1:8" x14ac:dyDescent="0.2">
      <c r="D155" s="63"/>
      <c r="H155" s="61"/>
    </row>
    <row r="156" spans="1:8" x14ac:dyDescent="0.2">
      <c r="D156" s="63"/>
      <c r="H156" s="61"/>
    </row>
    <row r="157" spans="1:8" x14ac:dyDescent="0.2">
      <c r="D157" s="63"/>
      <c r="H157" s="61"/>
    </row>
    <row r="158" spans="1:8" x14ac:dyDescent="0.2">
      <c r="D158" s="63"/>
      <c r="H158" s="61"/>
    </row>
    <row r="159" spans="1:8" x14ac:dyDescent="0.2">
      <c r="D159" s="63"/>
      <c r="H159" s="61"/>
    </row>
    <row r="160" spans="1:8" x14ac:dyDescent="0.2">
      <c r="D160" s="63"/>
      <c r="H160" s="61"/>
    </row>
    <row r="161" spans="4:8" x14ac:dyDescent="0.2">
      <c r="D161" s="63"/>
      <c r="H161" s="61"/>
    </row>
    <row r="162" spans="4:8" x14ac:dyDescent="0.2">
      <c r="D162" s="63"/>
      <c r="H162" s="61"/>
    </row>
    <row r="163" spans="4:8" x14ac:dyDescent="0.2">
      <c r="D163" s="63"/>
      <c r="H163" s="61"/>
    </row>
    <row r="164" spans="4:8" x14ac:dyDescent="0.2">
      <c r="D164" s="63"/>
      <c r="H164" s="61"/>
    </row>
    <row r="165" spans="4:8" x14ac:dyDescent="0.2">
      <c r="D165" s="63"/>
      <c r="H165" s="61"/>
    </row>
    <row r="166" spans="4:8" x14ac:dyDescent="0.2">
      <c r="D166" s="63"/>
      <c r="H166" s="61"/>
    </row>
    <row r="167" spans="4:8" x14ac:dyDescent="0.2">
      <c r="D167" s="63"/>
      <c r="H167" s="61"/>
    </row>
    <row r="168" spans="4:8" x14ac:dyDescent="0.2">
      <c r="D168" s="63"/>
      <c r="H168" s="61"/>
    </row>
    <row r="169" spans="4:8" x14ac:dyDescent="0.2">
      <c r="D169" s="63"/>
      <c r="H169" s="61"/>
    </row>
    <row r="170" spans="4:8" x14ac:dyDescent="0.2">
      <c r="D170" s="63"/>
      <c r="H170" s="61"/>
    </row>
    <row r="171" spans="4:8" x14ac:dyDescent="0.2">
      <c r="D171" s="63"/>
      <c r="H171" s="61"/>
    </row>
    <row r="172" spans="4:8" x14ac:dyDescent="0.2">
      <c r="D172" s="63"/>
      <c r="H172" s="61"/>
    </row>
    <row r="173" spans="4:8" x14ac:dyDescent="0.2">
      <c r="D173" s="63"/>
      <c r="H173" s="61"/>
    </row>
    <row r="174" spans="4:8" x14ac:dyDescent="0.2">
      <c r="D174" s="63"/>
      <c r="H174" s="61"/>
    </row>
    <row r="175" spans="4:8" x14ac:dyDescent="0.2">
      <c r="D175" s="63"/>
    </row>
    <row r="176" spans="4:8" x14ac:dyDescent="0.2">
      <c r="D176" s="63"/>
    </row>
    <row r="177" spans="4:4" x14ac:dyDescent="0.2">
      <c r="D177" s="63"/>
    </row>
    <row r="178" spans="4:4" x14ac:dyDescent="0.2">
      <c r="D178" s="63"/>
    </row>
    <row r="179" spans="4:4" x14ac:dyDescent="0.2">
      <c r="D179" s="63"/>
    </row>
    <row r="180" spans="4:4" x14ac:dyDescent="0.2">
      <c r="D180" s="63"/>
    </row>
    <row r="181" spans="4:4" x14ac:dyDescent="0.2">
      <c r="D181" s="63"/>
    </row>
    <row r="182" spans="4:4" x14ac:dyDescent="0.2">
      <c r="D182" s="63"/>
    </row>
    <row r="183" spans="4:4" x14ac:dyDescent="0.2">
      <c r="D183" s="63"/>
    </row>
    <row r="184" spans="4:4" x14ac:dyDescent="0.2">
      <c r="D184" s="63"/>
    </row>
    <row r="185" spans="4:4" x14ac:dyDescent="0.2">
      <c r="D185" s="63"/>
    </row>
    <row r="186" spans="4:4" x14ac:dyDescent="0.2">
      <c r="D186" s="63"/>
    </row>
    <row r="187" spans="4:4" x14ac:dyDescent="0.2">
      <c r="D187" s="63"/>
    </row>
    <row r="188" spans="4:4" x14ac:dyDescent="0.2">
      <c r="D188" s="63"/>
    </row>
    <row r="189" spans="4:4" x14ac:dyDescent="0.2">
      <c r="D189" s="63"/>
    </row>
    <row r="190" spans="4:4" x14ac:dyDescent="0.2">
      <c r="D190" s="63"/>
    </row>
    <row r="191" spans="4:4" x14ac:dyDescent="0.2">
      <c r="D191" s="63"/>
    </row>
    <row r="192" spans="4:4" x14ac:dyDescent="0.2">
      <c r="D192" s="65"/>
    </row>
    <row r="193" spans="4:4" x14ac:dyDescent="0.2">
      <c r="D193" s="65"/>
    </row>
    <row r="194" spans="4:4" x14ac:dyDescent="0.2">
      <c r="D194" s="65"/>
    </row>
    <row r="195" spans="4:4" x14ac:dyDescent="0.2">
      <c r="D195" s="65"/>
    </row>
    <row r="196" spans="4:4" x14ac:dyDescent="0.2">
      <c r="D196" s="65"/>
    </row>
    <row r="197" spans="4:4" x14ac:dyDescent="0.2">
      <c r="D197" s="65"/>
    </row>
    <row r="198" spans="4:4" x14ac:dyDescent="0.2">
      <c r="D198" s="65"/>
    </row>
    <row r="199" spans="4:4" x14ac:dyDescent="0.2">
      <c r="D199" s="65"/>
    </row>
    <row r="200" spans="4:4" x14ac:dyDescent="0.2">
      <c r="D200" s="65"/>
    </row>
    <row r="201" spans="4:4" x14ac:dyDescent="0.2">
      <c r="D201" s="65"/>
    </row>
    <row r="202" spans="4:4" x14ac:dyDescent="0.2">
      <c r="D202" s="65"/>
    </row>
    <row r="203" spans="4:4" x14ac:dyDescent="0.2">
      <c r="D203" s="65"/>
    </row>
    <row r="204" spans="4:4" x14ac:dyDescent="0.2">
      <c r="D204" s="65"/>
    </row>
    <row r="205" spans="4:4" x14ac:dyDescent="0.2">
      <c r="D205" s="65"/>
    </row>
    <row r="206" spans="4:4" x14ac:dyDescent="0.2">
      <c r="D206" s="65"/>
    </row>
    <row r="207" spans="4:4" x14ac:dyDescent="0.2">
      <c r="D207" s="65"/>
    </row>
    <row r="208" spans="4:4" x14ac:dyDescent="0.2">
      <c r="D208" s="65"/>
    </row>
    <row r="209" spans="4:4" x14ac:dyDescent="0.2">
      <c r="D209" s="65"/>
    </row>
    <row r="210" spans="4:4" x14ac:dyDescent="0.2">
      <c r="D210" s="65"/>
    </row>
    <row r="211" spans="4:4" x14ac:dyDescent="0.2">
      <c r="D211" s="65"/>
    </row>
    <row r="212" spans="4:4" x14ac:dyDescent="0.2">
      <c r="D212" s="65"/>
    </row>
    <row r="213" spans="4:4" x14ac:dyDescent="0.2">
      <c r="D213" s="65"/>
    </row>
    <row r="214" spans="4:4" x14ac:dyDescent="0.2">
      <c r="D214" s="65"/>
    </row>
    <row r="215" spans="4:4" x14ac:dyDescent="0.2">
      <c r="D215" s="65"/>
    </row>
    <row r="216" spans="4:4" x14ac:dyDescent="0.2">
      <c r="D216" s="65"/>
    </row>
    <row r="217" spans="4:4" x14ac:dyDescent="0.2">
      <c r="D217" s="65"/>
    </row>
    <row r="218" spans="4:4" x14ac:dyDescent="0.2">
      <c r="D218" s="65"/>
    </row>
    <row r="219" spans="4:4" x14ac:dyDescent="0.2">
      <c r="D219" s="65"/>
    </row>
    <row r="220" spans="4:4" x14ac:dyDescent="0.2">
      <c r="D220" s="65"/>
    </row>
    <row r="221" spans="4:4" x14ac:dyDescent="0.2">
      <c r="D221" s="65"/>
    </row>
    <row r="222" spans="4:4" x14ac:dyDescent="0.2">
      <c r="D222" s="65"/>
    </row>
    <row r="223" spans="4:4" x14ac:dyDescent="0.2">
      <c r="D223" s="65"/>
    </row>
    <row r="224" spans="4:4" x14ac:dyDescent="0.2">
      <c r="D224" s="65"/>
    </row>
    <row r="225" spans="4:4" x14ac:dyDescent="0.2">
      <c r="D225" s="65"/>
    </row>
    <row r="226" spans="4:4" x14ac:dyDescent="0.2">
      <c r="D226" s="65"/>
    </row>
    <row r="227" spans="4:4" x14ac:dyDescent="0.2">
      <c r="D227" s="65"/>
    </row>
    <row r="228" spans="4:4" x14ac:dyDescent="0.2">
      <c r="D228" s="65"/>
    </row>
    <row r="229" spans="4:4" x14ac:dyDescent="0.2">
      <c r="D229" s="65"/>
    </row>
    <row r="230" spans="4:4" x14ac:dyDescent="0.2">
      <c r="D230" s="65"/>
    </row>
    <row r="231" spans="4:4" x14ac:dyDescent="0.2">
      <c r="D231" s="65"/>
    </row>
    <row r="232" spans="4:4" x14ac:dyDescent="0.2">
      <c r="D232" s="65"/>
    </row>
    <row r="233" spans="4:4" x14ac:dyDescent="0.2">
      <c r="D233" s="65"/>
    </row>
    <row r="234" spans="4:4" x14ac:dyDescent="0.2">
      <c r="D234" s="65"/>
    </row>
    <row r="235" spans="4:4" x14ac:dyDescent="0.2">
      <c r="D235" s="65"/>
    </row>
    <row r="236" spans="4:4" x14ac:dyDescent="0.2">
      <c r="D236" s="65"/>
    </row>
    <row r="237" spans="4:4" x14ac:dyDescent="0.2">
      <c r="D237" s="65"/>
    </row>
    <row r="238" spans="4:4" x14ac:dyDescent="0.2">
      <c r="D238" s="65"/>
    </row>
    <row r="239" spans="4:4" x14ac:dyDescent="0.2">
      <c r="D239" s="65"/>
    </row>
    <row r="240" spans="4:4" x14ac:dyDescent="0.2">
      <c r="D240" s="65"/>
    </row>
    <row r="241" spans="4:4" x14ac:dyDescent="0.2">
      <c r="D241" s="65"/>
    </row>
    <row r="242" spans="4:4" x14ac:dyDescent="0.2">
      <c r="D242" s="65"/>
    </row>
    <row r="243" spans="4:4" x14ac:dyDescent="0.2">
      <c r="D243" s="65"/>
    </row>
    <row r="244" spans="4:4" x14ac:dyDescent="0.2">
      <c r="D244" s="65"/>
    </row>
    <row r="245" spans="4:4" x14ac:dyDescent="0.2">
      <c r="D245" s="65"/>
    </row>
    <row r="246" spans="4:4" x14ac:dyDescent="0.2">
      <c r="D246" s="65"/>
    </row>
    <row r="247" spans="4:4" x14ac:dyDescent="0.2">
      <c r="D247" s="65"/>
    </row>
    <row r="248" spans="4:4" x14ac:dyDescent="0.2">
      <c r="D248" s="65"/>
    </row>
    <row r="249" spans="4:4" x14ac:dyDescent="0.2">
      <c r="D249" s="65"/>
    </row>
    <row r="250" spans="4:4" x14ac:dyDescent="0.2">
      <c r="D250" s="65"/>
    </row>
    <row r="251" spans="4:4" x14ac:dyDescent="0.2">
      <c r="D251" s="65"/>
    </row>
    <row r="252" spans="4:4" x14ac:dyDescent="0.2">
      <c r="D252" s="65"/>
    </row>
    <row r="253" spans="4:4" x14ac:dyDescent="0.2">
      <c r="D253" s="65"/>
    </row>
    <row r="254" spans="4:4" x14ac:dyDescent="0.2">
      <c r="D254" s="65"/>
    </row>
    <row r="255" spans="4:4" x14ac:dyDescent="0.2">
      <c r="D255" s="65"/>
    </row>
    <row r="256" spans="4:4" x14ac:dyDescent="0.2">
      <c r="D256" s="65"/>
    </row>
    <row r="257" spans="4:4" x14ac:dyDescent="0.2">
      <c r="D257" s="65"/>
    </row>
    <row r="258" spans="4:4" x14ac:dyDescent="0.2">
      <c r="D258" s="65"/>
    </row>
    <row r="259" spans="4:4" x14ac:dyDescent="0.2">
      <c r="D259" s="65"/>
    </row>
    <row r="260" spans="4:4" x14ac:dyDescent="0.2">
      <c r="D260" s="65"/>
    </row>
    <row r="261" spans="4:4" x14ac:dyDescent="0.2">
      <c r="D261" s="65"/>
    </row>
    <row r="262" spans="4:4" x14ac:dyDescent="0.2">
      <c r="D262" s="65"/>
    </row>
    <row r="263" spans="4:4" x14ac:dyDescent="0.2">
      <c r="D263" s="65"/>
    </row>
    <row r="264" spans="4:4" x14ac:dyDescent="0.2">
      <c r="D264" s="65"/>
    </row>
    <row r="265" spans="4:4" x14ac:dyDescent="0.2">
      <c r="D265" s="65"/>
    </row>
    <row r="266" spans="4:4" x14ac:dyDescent="0.2">
      <c r="D266" s="65"/>
    </row>
    <row r="267" spans="4:4" x14ac:dyDescent="0.2">
      <c r="D267" s="65"/>
    </row>
    <row r="268" spans="4:4" x14ac:dyDescent="0.2">
      <c r="D268" s="65"/>
    </row>
    <row r="269" spans="4:4" x14ac:dyDescent="0.2">
      <c r="D269" s="65"/>
    </row>
    <row r="270" spans="4:4" x14ac:dyDescent="0.2">
      <c r="D270" s="65"/>
    </row>
    <row r="271" spans="4:4" x14ac:dyDescent="0.2">
      <c r="D271" s="65"/>
    </row>
    <row r="272" spans="4:4" x14ac:dyDescent="0.2">
      <c r="D272" s="65"/>
    </row>
    <row r="273" spans="4:4" x14ac:dyDescent="0.2">
      <c r="D273" s="65"/>
    </row>
    <row r="274" spans="4:4" x14ac:dyDescent="0.2">
      <c r="D274" s="65"/>
    </row>
    <row r="275" spans="4:4" x14ac:dyDescent="0.2">
      <c r="D275" s="65"/>
    </row>
    <row r="276" spans="4:4" x14ac:dyDescent="0.2">
      <c r="D276" s="65"/>
    </row>
    <row r="277" spans="4:4" x14ac:dyDescent="0.2">
      <c r="D277" s="65"/>
    </row>
    <row r="278" spans="4:4" x14ac:dyDescent="0.2">
      <c r="D278" s="65"/>
    </row>
    <row r="279" spans="4:4" x14ac:dyDescent="0.2">
      <c r="D279" s="65"/>
    </row>
    <row r="280" spans="4:4" x14ac:dyDescent="0.2">
      <c r="D280" s="65"/>
    </row>
    <row r="281" spans="4:4" x14ac:dyDescent="0.2">
      <c r="D281" s="65"/>
    </row>
    <row r="282" spans="4:4" x14ac:dyDescent="0.2">
      <c r="D282" s="65"/>
    </row>
    <row r="283" spans="4:4" x14ac:dyDescent="0.2">
      <c r="D283" s="65"/>
    </row>
    <row r="284" spans="4:4" x14ac:dyDescent="0.2">
      <c r="D284" s="65"/>
    </row>
    <row r="285" spans="4:4" x14ac:dyDescent="0.2">
      <c r="D285" s="65"/>
    </row>
    <row r="286" spans="4:4" x14ac:dyDescent="0.2">
      <c r="D286" s="65"/>
    </row>
    <row r="287" spans="4:4" x14ac:dyDescent="0.2">
      <c r="D287" s="65"/>
    </row>
    <row r="288" spans="4:4" x14ac:dyDescent="0.2">
      <c r="D288" s="65"/>
    </row>
    <row r="289" spans="4:4" x14ac:dyDescent="0.2">
      <c r="D289" s="65"/>
    </row>
    <row r="290" spans="4:4" x14ac:dyDescent="0.2">
      <c r="D290" s="65"/>
    </row>
    <row r="291" spans="4:4" x14ac:dyDescent="0.2">
      <c r="D291" s="65"/>
    </row>
    <row r="292" spans="4:4" x14ac:dyDescent="0.2">
      <c r="D292" s="65"/>
    </row>
    <row r="293" spans="4:4" x14ac:dyDescent="0.2">
      <c r="D293" s="65"/>
    </row>
    <row r="294" spans="4:4" x14ac:dyDescent="0.2">
      <c r="D294" s="65"/>
    </row>
    <row r="295" spans="4:4" x14ac:dyDescent="0.2">
      <c r="D295" s="65"/>
    </row>
    <row r="296" spans="4:4" x14ac:dyDescent="0.2">
      <c r="D296" s="65"/>
    </row>
    <row r="297" spans="4:4" x14ac:dyDescent="0.2">
      <c r="D297" s="65"/>
    </row>
    <row r="298" spans="4:4" x14ac:dyDescent="0.2">
      <c r="D298" s="65"/>
    </row>
    <row r="299" spans="4:4" x14ac:dyDescent="0.2">
      <c r="D299" s="65"/>
    </row>
    <row r="300" spans="4:4" x14ac:dyDescent="0.2">
      <c r="D300" s="65"/>
    </row>
    <row r="301" spans="4:4" x14ac:dyDescent="0.2">
      <c r="D301" s="65"/>
    </row>
    <row r="302" spans="4:4" x14ac:dyDescent="0.2">
      <c r="D302" s="65"/>
    </row>
    <row r="303" spans="4:4" x14ac:dyDescent="0.2">
      <c r="D303" s="65"/>
    </row>
    <row r="304" spans="4:4" x14ac:dyDescent="0.2">
      <c r="D304" s="65"/>
    </row>
    <row r="305" spans="4:4" x14ac:dyDescent="0.2">
      <c r="D305" s="65"/>
    </row>
    <row r="306" spans="4:4" x14ac:dyDescent="0.2">
      <c r="D306" s="65"/>
    </row>
    <row r="307" spans="4:4" x14ac:dyDescent="0.2">
      <c r="D307" s="65"/>
    </row>
    <row r="308" spans="4:4" x14ac:dyDescent="0.2">
      <c r="D308" s="65"/>
    </row>
    <row r="309" spans="4:4" x14ac:dyDescent="0.2">
      <c r="D309" s="65"/>
    </row>
    <row r="310" spans="4:4" x14ac:dyDescent="0.2">
      <c r="D310" s="65"/>
    </row>
    <row r="311" spans="4:4" x14ac:dyDescent="0.2">
      <c r="D311" s="65"/>
    </row>
    <row r="312" spans="4:4" x14ac:dyDescent="0.2">
      <c r="D312" s="65"/>
    </row>
    <row r="313" spans="4:4" x14ac:dyDescent="0.2">
      <c r="D313" s="65"/>
    </row>
    <row r="314" spans="4:4" x14ac:dyDescent="0.2">
      <c r="D314" s="65"/>
    </row>
    <row r="315" spans="4:4" x14ac:dyDescent="0.2">
      <c r="D315" s="65"/>
    </row>
    <row r="316" spans="4:4" x14ac:dyDescent="0.2">
      <c r="D316" s="65"/>
    </row>
    <row r="317" spans="4:4" x14ac:dyDescent="0.2">
      <c r="D317" s="65"/>
    </row>
    <row r="318" spans="4:4" x14ac:dyDescent="0.2">
      <c r="D318" s="65"/>
    </row>
    <row r="319" spans="4:4" x14ac:dyDescent="0.2">
      <c r="D319" s="65"/>
    </row>
    <row r="320" spans="4:4" x14ac:dyDescent="0.2">
      <c r="D320" s="65"/>
    </row>
    <row r="321" spans="4:4" x14ac:dyDescent="0.2">
      <c r="D321" s="65"/>
    </row>
    <row r="322" spans="4:4" x14ac:dyDescent="0.2">
      <c r="D322" s="65"/>
    </row>
    <row r="323" spans="4:4" x14ac:dyDescent="0.2">
      <c r="D323" s="65"/>
    </row>
    <row r="324" spans="4:4" x14ac:dyDescent="0.2">
      <c r="D324" s="65"/>
    </row>
    <row r="325" spans="4:4" x14ac:dyDescent="0.2">
      <c r="D325" s="65"/>
    </row>
    <row r="326" spans="4:4" x14ac:dyDescent="0.2">
      <c r="D326" s="65"/>
    </row>
    <row r="327" spans="4:4" x14ac:dyDescent="0.2">
      <c r="D327" s="65"/>
    </row>
    <row r="328" spans="4:4" x14ac:dyDescent="0.2">
      <c r="D328" s="65"/>
    </row>
    <row r="329" spans="4:4" x14ac:dyDescent="0.2">
      <c r="D329" s="65"/>
    </row>
    <row r="330" spans="4:4" x14ac:dyDescent="0.2">
      <c r="D330" s="65"/>
    </row>
    <row r="331" spans="4:4" x14ac:dyDescent="0.2">
      <c r="D331" s="65"/>
    </row>
    <row r="332" spans="4:4" x14ac:dyDescent="0.2">
      <c r="D332" s="65"/>
    </row>
    <row r="333" spans="4:4" x14ac:dyDescent="0.2">
      <c r="D333" s="65"/>
    </row>
    <row r="334" spans="4:4" x14ac:dyDescent="0.2">
      <c r="D334" s="65"/>
    </row>
    <row r="335" spans="4:4" x14ac:dyDescent="0.2">
      <c r="D335" s="65"/>
    </row>
    <row r="336" spans="4:4" x14ac:dyDescent="0.2">
      <c r="D336" s="65"/>
    </row>
    <row r="337" spans="4:4" x14ac:dyDescent="0.2">
      <c r="D337" s="65"/>
    </row>
    <row r="338" spans="4:4" x14ac:dyDescent="0.2">
      <c r="D338" s="65"/>
    </row>
    <row r="339" spans="4:4" x14ac:dyDescent="0.2">
      <c r="D339" s="65"/>
    </row>
    <row r="340" spans="4:4" x14ac:dyDescent="0.2">
      <c r="D340" s="65"/>
    </row>
    <row r="341" spans="4:4" x14ac:dyDescent="0.2">
      <c r="D341" s="65"/>
    </row>
    <row r="342" spans="4:4" x14ac:dyDescent="0.2">
      <c r="D342" s="65"/>
    </row>
    <row r="343" spans="4:4" x14ac:dyDescent="0.2">
      <c r="D343" s="65"/>
    </row>
    <row r="344" spans="4:4" x14ac:dyDescent="0.2">
      <c r="D344" s="65"/>
    </row>
    <row r="345" spans="4:4" x14ac:dyDescent="0.2">
      <c r="D345" s="65"/>
    </row>
    <row r="346" spans="4:4" x14ac:dyDescent="0.2">
      <c r="D346" s="65"/>
    </row>
    <row r="347" spans="4:4" x14ac:dyDescent="0.2">
      <c r="D347" s="65"/>
    </row>
    <row r="348" spans="4:4" x14ac:dyDescent="0.2">
      <c r="D348" s="65"/>
    </row>
    <row r="349" spans="4:4" x14ac:dyDescent="0.2">
      <c r="D349" s="65"/>
    </row>
    <row r="350" spans="4:4" x14ac:dyDescent="0.2">
      <c r="D350" s="65"/>
    </row>
    <row r="351" spans="4:4" x14ac:dyDescent="0.2">
      <c r="D351" s="65"/>
    </row>
    <row r="352" spans="4:4" x14ac:dyDescent="0.2">
      <c r="D352" s="65"/>
    </row>
    <row r="353" spans="4:4" x14ac:dyDescent="0.2">
      <c r="D353" s="65"/>
    </row>
    <row r="354" spans="4:4" x14ac:dyDescent="0.2">
      <c r="D354" s="65"/>
    </row>
    <row r="355" spans="4:4" x14ac:dyDescent="0.2">
      <c r="D355" s="65"/>
    </row>
    <row r="356" spans="4:4" x14ac:dyDescent="0.2">
      <c r="D356" s="65"/>
    </row>
    <row r="357" spans="4:4" x14ac:dyDescent="0.2">
      <c r="D357" s="65"/>
    </row>
    <row r="358" spans="4:4" x14ac:dyDescent="0.2">
      <c r="D358" s="65"/>
    </row>
    <row r="359" spans="4:4" x14ac:dyDescent="0.2">
      <c r="D359" s="65"/>
    </row>
    <row r="360" spans="4:4" x14ac:dyDescent="0.2">
      <c r="D360" s="65"/>
    </row>
    <row r="361" spans="4:4" x14ac:dyDescent="0.2">
      <c r="D361" s="65"/>
    </row>
    <row r="362" spans="4:4" x14ac:dyDescent="0.2">
      <c r="D362" s="65"/>
    </row>
    <row r="363" spans="4:4" x14ac:dyDescent="0.2">
      <c r="D363" s="65"/>
    </row>
    <row r="364" spans="4:4" x14ac:dyDescent="0.2">
      <c r="D364" s="65"/>
    </row>
    <row r="365" spans="4:4" x14ac:dyDescent="0.2">
      <c r="D365" s="65"/>
    </row>
    <row r="366" spans="4:4" x14ac:dyDescent="0.2">
      <c r="D366" s="65"/>
    </row>
    <row r="367" spans="4:4" x14ac:dyDescent="0.2">
      <c r="D367" s="65"/>
    </row>
    <row r="368" spans="4:4" x14ac:dyDescent="0.2">
      <c r="D368" s="65"/>
    </row>
    <row r="369" spans="4:4" x14ac:dyDescent="0.2">
      <c r="D369" s="65"/>
    </row>
    <row r="370" spans="4:4" x14ac:dyDescent="0.2">
      <c r="D370" s="65"/>
    </row>
    <row r="371" spans="4:4" x14ac:dyDescent="0.2">
      <c r="D371" s="65"/>
    </row>
    <row r="372" spans="4:4" x14ac:dyDescent="0.2">
      <c r="D372" s="65"/>
    </row>
    <row r="373" spans="4:4" x14ac:dyDescent="0.2">
      <c r="D373" s="65"/>
    </row>
    <row r="374" spans="4:4" x14ac:dyDescent="0.2">
      <c r="D374" s="65"/>
    </row>
    <row r="375" spans="4:4" x14ac:dyDescent="0.2">
      <c r="D375" s="65"/>
    </row>
    <row r="376" spans="4:4" x14ac:dyDescent="0.2">
      <c r="D376" s="65"/>
    </row>
    <row r="377" spans="4:4" x14ac:dyDescent="0.2">
      <c r="D377" s="65"/>
    </row>
  </sheetData>
  <mergeCells count="1">
    <mergeCell ref="A1:A2"/>
  </mergeCells>
  <pageMargins left="0.19" right="0.24" top="1.02" bottom="1.36" header="0.24" footer="0.49"/>
  <pageSetup paperSize="9" scale="90" orientation="portrait" horizontalDpi="4294967295" verticalDpi="300" r:id="rId1"/>
  <headerFooter alignWithMargins="0">
    <oddHeader xml:space="preserve">&amp;C&amp;"Verdana,Regular"TURISTIČKA ZAJEDNICA KVARNERA
Turistički promet NOĆENJA u mjesecu prosincu 2014. godine
</oddHeader>
    <oddFooter>&amp;L&amp;"Verdana,Regular"&amp;9IZVOR: Priređeno prema podacima TZK za prosinac 2014.g. prikupljenih anketom turističkih zajednica. 
U Opatiji, 7. siječnja 2015. godine&amp;R2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233"/>
  <sheetViews>
    <sheetView view="pageLayout" zoomScaleNormal="100" zoomScaleSheetLayoutView="100" workbookViewId="0">
      <selection activeCell="A3" sqref="A3"/>
    </sheetView>
  </sheetViews>
  <sheetFormatPr defaultRowHeight="12.75" x14ac:dyDescent="0.2"/>
  <cols>
    <col min="1" max="1" width="19" style="181" customWidth="1"/>
    <col min="2" max="2" width="10.42578125" customWidth="1"/>
    <col min="3" max="3" width="10.140625" customWidth="1"/>
    <col min="4" max="4" width="8.140625" customWidth="1"/>
    <col min="5" max="5" width="8.28515625" customWidth="1"/>
    <col min="6" max="6" width="9.85546875" customWidth="1"/>
    <col min="7" max="7" width="9" bestFit="1" customWidth="1"/>
    <col min="8" max="8" width="8.7109375" customWidth="1"/>
    <col min="9" max="9" width="8.28515625" customWidth="1"/>
    <col min="10" max="10" width="4.140625" customWidth="1"/>
    <col min="11" max="11" width="14.28515625" customWidth="1"/>
    <col min="12" max="12" width="15.85546875" customWidth="1"/>
    <col min="13" max="13" width="19.85546875" customWidth="1"/>
  </cols>
  <sheetData>
    <row r="1" spans="1:13" ht="16.5" customHeight="1" thickTop="1" x14ac:dyDescent="0.2">
      <c r="A1" s="389" t="s">
        <v>61</v>
      </c>
      <c r="B1" s="137" t="s">
        <v>55</v>
      </c>
      <c r="C1" s="138"/>
      <c r="D1" s="139"/>
      <c r="E1" s="137" t="s">
        <v>56</v>
      </c>
      <c r="F1" s="138"/>
      <c r="G1" s="139"/>
      <c r="H1" s="140" t="s">
        <v>3</v>
      </c>
      <c r="I1" s="139"/>
      <c r="J1" s="65"/>
    </row>
    <row r="2" spans="1:13" ht="27.75" customHeight="1" thickBot="1" x14ac:dyDescent="0.25">
      <c r="A2" s="390"/>
      <c r="B2" s="141" t="s">
        <v>62</v>
      </c>
      <c r="C2" s="142" t="s">
        <v>63</v>
      </c>
      <c r="D2" s="143" t="s">
        <v>64</v>
      </c>
      <c r="E2" s="141" t="s">
        <v>62</v>
      </c>
      <c r="F2" s="142" t="s">
        <v>63</v>
      </c>
      <c r="G2" s="143" t="s">
        <v>64</v>
      </c>
      <c r="H2" s="141" t="s">
        <v>62</v>
      </c>
      <c r="I2" s="144" t="s">
        <v>63</v>
      </c>
      <c r="J2" s="145"/>
      <c r="K2" s="146"/>
      <c r="L2" s="146"/>
      <c r="M2" s="146"/>
    </row>
    <row r="3" spans="1:13" ht="13.5" thickTop="1" x14ac:dyDescent="0.2">
      <c r="A3" s="370" t="s">
        <v>66</v>
      </c>
      <c r="B3" s="371">
        <f>[1]podaci1!C2</f>
        <v>4889</v>
      </c>
      <c r="C3" s="372">
        <f>[1]podaci1!D2</f>
        <v>15799</v>
      </c>
      <c r="D3" s="373">
        <f t="shared" ref="D3:D34" si="0">IF($C$78&lt;&gt;0,C3/$C$78*100,0)</f>
        <v>29.712448046941116</v>
      </c>
      <c r="E3" s="371">
        <f>[1]podaci1!E2</f>
        <v>4437</v>
      </c>
      <c r="F3" s="372">
        <f>[1]podaci1!F2</f>
        <v>15525</v>
      </c>
      <c r="G3" s="373">
        <f t="shared" ref="G3:G34" si="1">IF($F$78&lt;&gt;0,F3/$F$78*100,0)</f>
        <v>33.79555052462014</v>
      </c>
      <c r="H3" s="374">
        <f t="shared" ref="H3:H34" si="2">IF(E3&lt;&gt;0,B3/E3*100,0)</f>
        <v>110.18706333107954</v>
      </c>
      <c r="I3" s="375">
        <f t="shared" ref="I3:I34" si="3">IF(F3&lt;&gt;0,C3/F3*100,0)</f>
        <v>101.76489533011272</v>
      </c>
      <c r="J3" s="145"/>
      <c r="K3" s="62"/>
    </row>
    <row r="4" spans="1:13" x14ac:dyDescent="0.2">
      <c r="A4" s="376" t="s">
        <v>68</v>
      </c>
      <c r="B4" s="377">
        <f>[1]podaci1!C15</f>
        <v>4251</v>
      </c>
      <c r="C4" s="378">
        <f>[1]podaci1!D15</f>
        <v>9144</v>
      </c>
      <c r="D4" s="379">
        <f t="shared" si="0"/>
        <v>17.196697572076054</v>
      </c>
      <c r="E4" s="377">
        <f>[1]podaci1!E15</f>
        <v>3085</v>
      </c>
      <c r="F4" s="378">
        <f>[1]podaci1!F15</f>
        <v>6616</v>
      </c>
      <c r="G4" s="379">
        <f t="shared" si="1"/>
        <v>14.402020114066785</v>
      </c>
      <c r="H4" s="380">
        <f t="shared" si="2"/>
        <v>137.79578606158833</v>
      </c>
      <c r="I4" s="381">
        <f t="shared" si="3"/>
        <v>138.21039903264813</v>
      </c>
      <c r="J4" s="145"/>
      <c r="K4" s="62"/>
    </row>
    <row r="5" spans="1:13" x14ac:dyDescent="0.2">
      <c r="A5" s="376" t="s">
        <v>67</v>
      </c>
      <c r="B5" s="380">
        <f>[1]podaci1!C34</f>
        <v>3971</v>
      </c>
      <c r="C5" s="382">
        <f>[1]podaci1!D34</f>
        <v>8972</v>
      </c>
      <c r="D5" s="379">
        <f t="shared" si="0"/>
        <v>16.873225133056248</v>
      </c>
      <c r="E5" s="380">
        <f>[1]podaci1!E34</f>
        <v>2740</v>
      </c>
      <c r="F5" s="382">
        <f>[1]podaci1!F34</f>
        <v>7131</v>
      </c>
      <c r="G5" s="379">
        <f t="shared" si="1"/>
        <v>15.523096347250643</v>
      </c>
      <c r="H5" s="380">
        <f t="shared" si="2"/>
        <v>144.92700729927009</v>
      </c>
      <c r="I5" s="381">
        <f t="shared" si="3"/>
        <v>125.81685598092834</v>
      </c>
      <c r="J5" s="145"/>
      <c r="K5" s="62"/>
    </row>
    <row r="6" spans="1:13" x14ac:dyDescent="0.2">
      <c r="A6" s="376" t="s">
        <v>65</v>
      </c>
      <c r="B6" s="377">
        <f>[1]podaci1!C27</f>
        <v>1651</v>
      </c>
      <c r="C6" s="378">
        <f>[1]podaci1!D27</f>
        <v>8100</v>
      </c>
      <c r="D6" s="379">
        <f t="shared" si="0"/>
        <v>15.233295093374458</v>
      </c>
      <c r="E6" s="377">
        <f>[1]podaci1!E27</f>
        <v>1102</v>
      </c>
      <c r="F6" s="378">
        <f>[1]podaci1!F27</f>
        <v>5711</v>
      </c>
      <c r="G6" s="379">
        <f t="shared" si="1"/>
        <v>12.431973529539816</v>
      </c>
      <c r="H6" s="380">
        <f t="shared" si="2"/>
        <v>149.81851179673322</v>
      </c>
      <c r="I6" s="381">
        <f t="shared" si="3"/>
        <v>141.83155314305728</v>
      </c>
      <c r="J6" s="145"/>
      <c r="K6" s="62"/>
    </row>
    <row r="7" spans="1:13" x14ac:dyDescent="0.2">
      <c r="A7" s="310" t="s">
        <v>77</v>
      </c>
      <c r="B7" s="316">
        <f>[1]podaci1!C11</f>
        <v>317</v>
      </c>
      <c r="C7" s="317">
        <f>[1]podaci1!D11</f>
        <v>1192</v>
      </c>
      <c r="D7" s="368">
        <f t="shared" si="0"/>
        <v>2.2417392285558462</v>
      </c>
      <c r="E7" s="316">
        <f>[1]podaci1!E11</f>
        <v>267</v>
      </c>
      <c r="F7" s="317">
        <f>[1]podaci1!F11</f>
        <v>1085</v>
      </c>
      <c r="G7" s="368">
        <f t="shared" si="1"/>
        <v>2.3618790543776393</v>
      </c>
      <c r="H7" s="311">
        <f t="shared" si="2"/>
        <v>118.72659176029963</v>
      </c>
      <c r="I7" s="369">
        <f t="shared" si="3"/>
        <v>109.86175115207372</v>
      </c>
      <c r="J7" s="62"/>
      <c r="K7" s="62"/>
    </row>
    <row r="8" spans="1:13" x14ac:dyDescent="0.2">
      <c r="A8" s="310" t="s">
        <v>83</v>
      </c>
      <c r="B8" s="316">
        <f>[1]podaci1!C5</f>
        <v>358</v>
      </c>
      <c r="C8" s="317">
        <f>[1]podaci1!D5</f>
        <v>962</v>
      </c>
      <c r="D8" s="368">
        <f t="shared" si="0"/>
        <v>1.8091888740526207</v>
      </c>
      <c r="E8" s="316">
        <f>[1]podaci1!E5</f>
        <v>249</v>
      </c>
      <c r="F8" s="317">
        <f>[1]podaci1!F5</f>
        <v>799</v>
      </c>
      <c r="G8" s="368">
        <f t="shared" si="1"/>
        <v>1.7393007967260221</v>
      </c>
      <c r="H8" s="383">
        <f t="shared" si="2"/>
        <v>143.77510040160641</v>
      </c>
      <c r="I8" s="369">
        <f t="shared" si="3"/>
        <v>120.40050062578223</v>
      </c>
      <c r="J8" s="62"/>
      <c r="K8" s="62"/>
    </row>
    <row r="9" spans="1:13" x14ac:dyDescent="0.2">
      <c r="A9" s="310" t="s">
        <v>82</v>
      </c>
      <c r="B9" s="311">
        <f>[1]podaci1!C46</f>
        <v>441</v>
      </c>
      <c r="C9" s="312">
        <f>[1]podaci1!D46</f>
        <v>940</v>
      </c>
      <c r="D9" s="368">
        <f t="shared" si="0"/>
        <v>1.7678144923175296</v>
      </c>
      <c r="E9" s="311">
        <f>[1]podaci1!E46</f>
        <v>289</v>
      </c>
      <c r="F9" s="312">
        <f>[1]podaci1!F46</f>
        <v>859</v>
      </c>
      <c r="G9" s="368">
        <f t="shared" si="1"/>
        <v>1.8699116200095782</v>
      </c>
      <c r="H9" s="311">
        <f t="shared" si="2"/>
        <v>152.59515570934258</v>
      </c>
      <c r="I9" s="369">
        <f t="shared" si="3"/>
        <v>109.42956926658907</v>
      </c>
      <c r="J9" s="62"/>
      <c r="K9" s="62"/>
    </row>
    <row r="10" spans="1:13" x14ac:dyDescent="0.2">
      <c r="A10" s="310" t="s">
        <v>72</v>
      </c>
      <c r="B10" s="316">
        <f>[1]podaci1!C24</f>
        <v>184</v>
      </c>
      <c r="C10" s="317">
        <f>[1]podaci1!D24</f>
        <v>932</v>
      </c>
      <c r="D10" s="368">
        <f t="shared" si="0"/>
        <v>1.7527692625956783</v>
      </c>
      <c r="E10" s="316">
        <f>[1]podaci1!E24</f>
        <v>181</v>
      </c>
      <c r="F10" s="317">
        <f>[1]podaci1!F24</f>
        <v>876</v>
      </c>
      <c r="G10" s="368">
        <f t="shared" si="1"/>
        <v>1.9069180199399189</v>
      </c>
      <c r="H10" s="311">
        <f t="shared" si="2"/>
        <v>101.65745856353593</v>
      </c>
      <c r="I10" s="369">
        <f t="shared" si="3"/>
        <v>106.39269406392695</v>
      </c>
      <c r="J10" s="62"/>
      <c r="K10" s="62"/>
    </row>
    <row r="11" spans="1:13" x14ac:dyDescent="0.2">
      <c r="A11" s="310" t="s">
        <v>70</v>
      </c>
      <c r="B11" s="316">
        <f>[1]podaci1!C22</f>
        <v>222</v>
      </c>
      <c r="C11" s="317">
        <f>[1]podaci1!D22</f>
        <v>693</v>
      </c>
      <c r="D11" s="368">
        <f t="shared" si="0"/>
        <v>1.3032930246553702</v>
      </c>
      <c r="E11" s="316">
        <f>[1]podaci1!E22</f>
        <v>219</v>
      </c>
      <c r="F11" s="317">
        <f>[1]podaci1!F22</f>
        <v>531</v>
      </c>
      <c r="G11" s="368">
        <f t="shared" si="1"/>
        <v>1.1559057860594715</v>
      </c>
      <c r="H11" s="311">
        <f t="shared" si="2"/>
        <v>101.36986301369863</v>
      </c>
      <c r="I11" s="369">
        <f t="shared" si="3"/>
        <v>130.5084745762712</v>
      </c>
      <c r="J11" s="62"/>
      <c r="K11" s="62"/>
    </row>
    <row r="12" spans="1:13" x14ac:dyDescent="0.2">
      <c r="A12" s="310" t="s">
        <v>90</v>
      </c>
      <c r="B12" s="316">
        <f>[1]podaci1!C55</f>
        <v>601</v>
      </c>
      <c r="C12" s="317">
        <f>[1]podaci1!D55</f>
        <v>604</v>
      </c>
      <c r="D12" s="368">
        <f t="shared" si="0"/>
        <v>1.1359148439997742</v>
      </c>
      <c r="E12" s="316">
        <f>[1]podaci1!E55</f>
        <v>173</v>
      </c>
      <c r="F12" s="317">
        <f>[1]podaci1!F55</f>
        <v>178</v>
      </c>
      <c r="G12" s="368">
        <f t="shared" si="1"/>
        <v>0.38747877574121642</v>
      </c>
      <c r="H12" s="311">
        <f t="shared" si="2"/>
        <v>347.39884393063585</v>
      </c>
      <c r="I12" s="369">
        <f t="shared" si="3"/>
        <v>339.32584269662919</v>
      </c>
      <c r="J12" s="62"/>
      <c r="K12" s="62"/>
    </row>
    <row r="13" spans="1:13" x14ac:dyDescent="0.2">
      <c r="A13" s="310" t="s">
        <v>80</v>
      </c>
      <c r="B13" s="311">
        <f>[1]podaci1!C32</f>
        <v>263</v>
      </c>
      <c r="C13" s="312">
        <f>[1]podaci1!D32</f>
        <v>598</v>
      </c>
      <c r="D13" s="368">
        <f t="shared" si="0"/>
        <v>1.1246309217083859</v>
      </c>
      <c r="E13" s="311">
        <f>[1]podaci1!E32</f>
        <v>241</v>
      </c>
      <c r="F13" s="312">
        <f>[1]podaci1!F32</f>
        <v>718</v>
      </c>
      <c r="G13" s="368">
        <f t="shared" si="1"/>
        <v>1.5629761852932214</v>
      </c>
      <c r="H13" s="311">
        <f t="shared" si="2"/>
        <v>109.12863070539419</v>
      </c>
      <c r="I13" s="369">
        <f t="shared" si="3"/>
        <v>83.286908077994426</v>
      </c>
      <c r="J13" s="62"/>
      <c r="K13" s="62"/>
    </row>
    <row r="14" spans="1:13" x14ac:dyDescent="0.2">
      <c r="A14" s="310" t="s">
        <v>73</v>
      </c>
      <c r="B14" s="311">
        <f>[1]podaci1!C38</f>
        <v>242</v>
      </c>
      <c r="C14" s="312">
        <f>[1]podaci1!D38</f>
        <v>545</v>
      </c>
      <c r="D14" s="368">
        <f t="shared" si="0"/>
        <v>1.0249562748011209</v>
      </c>
      <c r="E14" s="311">
        <f>[1]podaci1!E38</f>
        <v>161</v>
      </c>
      <c r="F14" s="312">
        <f>[1]podaci1!F38</f>
        <v>420</v>
      </c>
      <c r="G14" s="368">
        <f t="shared" si="1"/>
        <v>0.91427576298489266</v>
      </c>
      <c r="H14" s="311">
        <f t="shared" si="2"/>
        <v>150.31055900621118</v>
      </c>
      <c r="I14" s="369">
        <f t="shared" si="3"/>
        <v>129.76190476190476</v>
      </c>
      <c r="J14" s="62"/>
      <c r="K14" s="62"/>
    </row>
    <row r="15" spans="1:13" x14ac:dyDescent="0.2">
      <c r="A15" s="147" t="s">
        <v>76</v>
      </c>
      <c r="B15" s="151">
        <f>[1]podaci1!C41</f>
        <v>120</v>
      </c>
      <c r="C15" s="153">
        <f>[1]podaci1!D41</f>
        <v>471</v>
      </c>
      <c r="D15" s="150">
        <f t="shared" si="0"/>
        <v>0.8857878998739962</v>
      </c>
      <c r="E15" s="151">
        <f>[1]podaci1!E41</f>
        <v>137</v>
      </c>
      <c r="F15" s="153">
        <f>[1]podaci1!F41</f>
        <v>545</v>
      </c>
      <c r="G15" s="150">
        <f t="shared" si="1"/>
        <v>1.1863816448256346</v>
      </c>
      <c r="H15" s="151">
        <f t="shared" si="2"/>
        <v>87.591240875912419</v>
      </c>
      <c r="I15" s="152">
        <f t="shared" si="3"/>
        <v>86.422018348623851</v>
      </c>
      <c r="J15" s="62"/>
      <c r="K15" s="62"/>
    </row>
    <row r="16" spans="1:13" x14ac:dyDescent="0.2">
      <c r="A16" s="147" t="s">
        <v>78</v>
      </c>
      <c r="B16" s="151">
        <f>[1]podaci1!C31</f>
        <v>127</v>
      </c>
      <c r="C16" s="153">
        <f>[1]podaci1!D31</f>
        <v>405</v>
      </c>
      <c r="D16" s="150">
        <f t="shared" si="0"/>
        <v>0.76166475466872285</v>
      </c>
      <c r="E16" s="151">
        <f>[1]podaci1!E31</f>
        <v>82</v>
      </c>
      <c r="F16" s="153">
        <f>[1]podaci1!F31</f>
        <v>217</v>
      </c>
      <c r="G16" s="150">
        <f t="shared" si="1"/>
        <v>0.47237581087552788</v>
      </c>
      <c r="H16" s="151">
        <f t="shared" si="2"/>
        <v>154.8780487804878</v>
      </c>
      <c r="I16" s="152">
        <f t="shared" si="3"/>
        <v>186.63594470046084</v>
      </c>
      <c r="J16" s="62"/>
      <c r="K16" s="62"/>
    </row>
    <row r="17" spans="1:11" x14ac:dyDescent="0.2">
      <c r="A17" s="147" t="s">
        <v>91</v>
      </c>
      <c r="B17" s="148">
        <f>[1]podaci1!C17</f>
        <v>363</v>
      </c>
      <c r="C17" s="149">
        <f>[1]podaci1!D17</f>
        <v>379</v>
      </c>
      <c r="D17" s="150">
        <f t="shared" si="0"/>
        <v>0.71276775807270609</v>
      </c>
      <c r="E17" s="148">
        <f>[1]podaci1!E17</f>
        <v>226</v>
      </c>
      <c r="F17" s="149">
        <f>[1]podaci1!F17</f>
        <v>236</v>
      </c>
      <c r="G17" s="150">
        <f t="shared" si="1"/>
        <v>0.51373590491532073</v>
      </c>
      <c r="H17" s="151">
        <f t="shared" si="2"/>
        <v>160.61946902654867</v>
      </c>
      <c r="I17" s="152">
        <f t="shared" si="3"/>
        <v>160.59322033898303</v>
      </c>
      <c r="J17" s="62"/>
      <c r="K17" s="62"/>
    </row>
    <row r="18" spans="1:11" x14ac:dyDescent="0.2">
      <c r="A18" s="147" t="s">
        <v>81</v>
      </c>
      <c r="B18" s="151">
        <f>[1]podaci1!C30</f>
        <v>147</v>
      </c>
      <c r="C18" s="153">
        <f>[1]podaci1!D30</f>
        <v>378</v>
      </c>
      <c r="D18" s="150">
        <f t="shared" si="0"/>
        <v>0.7108871043574746</v>
      </c>
      <c r="E18" s="151">
        <f>[1]podaci1!E30</f>
        <v>94</v>
      </c>
      <c r="F18" s="153">
        <f>[1]podaci1!F30</f>
        <v>309</v>
      </c>
      <c r="G18" s="150">
        <f t="shared" si="1"/>
        <v>0.67264573991031396</v>
      </c>
      <c r="H18" s="151">
        <f t="shared" si="2"/>
        <v>156.38297872340425</v>
      </c>
      <c r="I18" s="152">
        <f t="shared" si="3"/>
        <v>122.33009708737863</v>
      </c>
      <c r="J18" s="62"/>
      <c r="K18" s="62"/>
    </row>
    <row r="19" spans="1:11" x14ac:dyDescent="0.2">
      <c r="A19" s="154" t="s">
        <v>71</v>
      </c>
      <c r="B19" s="151">
        <f>[1]podaci1!C28</f>
        <v>88</v>
      </c>
      <c r="C19" s="153">
        <f>[1]podaci1!D28</f>
        <v>364</v>
      </c>
      <c r="D19" s="150">
        <f t="shared" si="0"/>
        <v>0.68455795234423489</v>
      </c>
      <c r="E19" s="151">
        <f>[1]podaci1!E28</f>
        <v>33</v>
      </c>
      <c r="F19" s="153">
        <f>[1]podaci1!F28</f>
        <v>115</v>
      </c>
      <c r="G19" s="150">
        <f t="shared" si="1"/>
        <v>0.25033741129348253</v>
      </c>
      <c r="H19" s="151">
        <f t="shared" si="2"/>
        <v>266.66666666666663</v>
      </c>
      <c r="I19" s="152">
        <f t="shared" si="3"/>
        <v>316.52173913043475</v>
      </c>
      <c r="J19" s="62"/>
      <c r="K19" s="62"/>
    </row>
    <row r="20" spans="1:11" x14ac:dyDescent="0.2">
      <c r="A20" s="147" t="s">
        <v>84</v>
      </c>
      <c r="B20" s="151">
        <f>[1]podaci1!C36</f>
        <v>170</v>
      </c>
      <c r="C20" s="153">
        <f>[1]podaci1!D36</f>
        <v>322</v>
      </c>
      <c r="D20" s="150">
        <f t="shared" si="0"/>
        <v>0.60557049630451543</v>
      </c>
      <c r="E20" s="151">
        <f>[1]podaci1!E36</f>
        <v>117</v>
      </c>
      <c r="F20" s="153">
        <f>[1]podaci1!F36</f>
        <v>215</v>
      </c>
      <c r="G20" s="150">
        <f t="shared" si="1"/>
        <v>0.46802211676607602</v>
      </c>
      <c r="H20" s="151">
        <f t="shared" si="2"/>
        <v>145.29914529914529</v>
      </c>
      <c r="I20" s="152">
        <f t="shared" si="3"/>
        <v>149.76744186046511</v>
      </c>
      <c r="J20" s="62"/>
      <c r="K20" s="62"/>
    </row>
    <row r="21" spans="1:11" x14ac:dyDescent="0.2">
      <c r="A21" s="147" t="s">
        <v>111</v>
      </c>
      <c r="B21" s="148">
        <f>[1]podaci1!C42</f>
        <v>37</v>
      </c>
      <c r="C21" s="148">
        <f>[1]podaci1!D42</f>
        <v>169</v>
      </c>
      <c r="D21" s="150">
        <f t="shared" si="0"/>
        <v>0.31783047787410906</v>
      </c>
      <c r="E21" s="148">
        <f>[1]podaci1!E42</f>
        <v>32</v>
      </c>
      <c r="F21" s="148">
        <f>[1]podaci1!F42</f>
        <v>61</v>
      </c>
      <c r="G21" s="150">
        <f t="shared" si="1"/>
        <v>0.13278767033828204</v>
      </c>
      <c r="H21" s="151">
        <f t="shared" si="2"/>
        <v>115.625</v>
      </c>
      <c r="I21" s="152">
        <f t="shared" si="3"/>
        <v>277.0491803278689</v>
      </c>
      <c r="J21" s="62"/>
      <c r="K21" s="62"/>
    </row>
    <row r="22" spans="1:11" x14ac:dyDescent="0.2">
      <c r="A22" s="147" t="s">
        <v>74</v>
      </c>
      <c r="B22" s="151">
        <f>[1]podaci1!C33</f>
        <v>43</v>
      </c>
      <c r="C22" s="153">
        <f>[1]podaci1!D33</f>
        <v>156</v>
      </c>
      <c r="D22" s="150">
        <f t="shared" si="0"/>
        <v>0.29338197957610063</v>
      </c>
      <c r="E22" s="151">
        <f>[1]podaci1!E33</f>
        <v>65</v>
      </c>
      <c r="F22" s="153">
        <f>[1]podaci1!F33</f>
        <v>225</v>
      </c>
      <c r="G22" s="150">
        <f t="shared" si="1"/>
        <v>0.48979058731333541</v>
      </c>
      <c r="H22" s="151">
        <f t="shared" si="2"/>
        <v>66.153846153846146</v>
      </c>
      <c r="I22" s="152">
        <f t="shared" si="3"/>
        <v>69.333333333333343</v>
      </c>
      <c r="J22" s="62"/>
      <c r="K22" s="62"/>
    </row>
    <row r="23" spans="1:11" x14ac:dyDescent="0.2">
      <c r="A23" s="147" t="s">
        <v>69</v>
      </c>
      <c r="B23" s="148">
        <f>[1]podaci1!C7</f>
        <v>53</v>
      </c>
      <c r="C23" s="149">
        <f>[1]podaci1!D7</f>
        <v>149</v>
      </c>
      <c r="D23" s="150">
        <f t="shared" si="0"/>
        <v>0.28021740356948077</v>
      </c>
      <c r="E23" s="148">
        <f>[1]podaci1!E7</f>
        <v>54</v>
      </c>
      <c r="F23" s="149">
        <f>[1]podaci1!F7</f>
        <v>142</v>
      </c>
      <c r="G23" s="150">
        <f t="shared" si="1"/>
        <v>0.3091122817710828</v>
      </c>
      <c r="H23" s="151">
        <f t="shared" si="2"/>
        <v>98.148148148148152</v>
      </c>
      <c r="I23" s="152">
        <f t="shared" si="3"/>
        <v>104.92957746478872</v>
      </c>
      <c r="J23" s="62"/>
      <c r="K23" s="62"/>
    </row>
    <row r="24" spans="1:11" x14ac:dyDescent="0.2">
      <c r="A24" s="155" t="s">
        <v>115</v>
      </c>
      <c r="B24" s="77">
        <f>[1]podaci1!C58</f>
        <v>128</v>
      </c>
      <c r="C24" s="87">
        <f>[1]podaci1!D58</f>
        <v>145</v>
      </c>
      <c r="D24" s="150">
        <f t="shared" si="0"/>
        <v>0.27269478870855507</v>
      </c>
      <c r="E24" s="77">
        <f>[1]podaci1!E58</f>
        <v>324</v>
      </c>
      <c r="F24" s="87">
        <f>[1]podaci1!F58</f>
        <v>853</v>
      </c>
      <c r="G24" s="150">
        <f t="shared" si="1"/>
        <v>1.8568505376812225</v>
      </c>
      <c r="H24" s="151">
        <f t="shared" si="2"/>
        <v>39.506172839506171</v>
      </c>
      <c r="I24" s="152">
        <f t="shared" si="3"/>
        <v>16.998827667057444</v>
      </c>
      <c r="J24" s="62"/>
      <c r="K24" s="62"/>
    </row>
    <row r="25" spans="1:11" x14ac:dyDescent="0.2">
      <c r="A25" s="147" t="s">
        <v>79</v>
      </c>
      <c r="B25" s="148">
        <f>[1]podaci1!C4</f>
        <v>67</v>
      </c>
      <c r="C25" s="149">
        <f>[1]podaci1!D4</f>
        <v>142</v>
      </c>
      <c r="D25" s="150">
        <f t="shared" si="0"/>
        <v>0.26705282756286086</v>
      </c>
      <c r="E25" s="148">
        <f>[1]podaci1!E4</f>
        <v>30</v>
      </c>
      <c r="F25" s="149">
        <f>[1]podaci1!F4</f>
        <v>207</v>
      </c>
      <c r="G25" s="150">
        <f t="shared" si="1"/>
        <v>0.45060734032826855</v>
      </c>
      <c r="H25" s="151">
        <f t="shared" si="2"/>
        <v>223.33333333333334</v>
      </c>
      <c r="I25" s="152">
        <f t="shared" si="3"/>
        <v>68.59903381642512</v>
      </c>
      <c r="J25" s="62"/>
      <c r="K25" s="62"/>
    </row>
    <row r="26" spans="1:11" x14ac:dyDescent="0.2">
      <c r="A26" s="147" t="s">
        <v>99</v>
      </c>
      <c r="B26" s="148">
        <f>[1]podaci1!C12</f>
        <v>45</v>
      </c>
      <c r="C26" s="149">
        <f>[1]podaci1!D12</f>
        <v>135</v>
      </c>
      <c r="D26" s="150">
        <f t="shared" si="0"/>
        <v>0.25388825155624095</v>
      </c>
      <c r="E26" s="148">
        <f>[1]podaci1!E12</f>
        <v>34</v>
      </c>
      <c r="F26" s="149">
        <f>[1]podaci1!F12</f>
        <v>182</v>
      </c>
      <c r="G26" s="150">
        <f t="shared" si="1"/>
        <v>0.39618616396012013</v>
      </c>
      <c r="H26" s="151">
        <f t="shared" si="2"/>
        <v>132.35294117647058</v>
      </c>
      <c r="I26" s="152">
        <f t="shared" si="3"/>
        <v>74.175824175824175</v>
      </c>
      <c r="J26" s="62"/>
      <c r="K26" s="62"/>
    </row>
    <row r="27" spans="1:11" x14ac:dyDescent="0.2">
      <c r="A27" s="147" t="s">
        <v>85</v>
      </c>
      <c r="B27" s="151">
        <f>[1]podaci1!C40</f>
        <v>55</v>
      </c>
      <c r="C27" s="153">
        <f>[1]podaci1!D40</f>
        <v>120</v>
      </c>
      <c r="D27" s="150">
        <f t="shared" si="0"/>
        <v>0.22567844582776975</v>
      </c>
      <c r="E27" s="151">
        <f>[1]podaci1!E40</f>
        <v>22</v>
      </c>
      <c r="F27" s="153">
        <f>[1]podaci1!F40</f>
        <v>46</v>
      </c>
      <c r="G27" s="150">
        <f t="shared" si="1"/>
        <v>0.100134964517393</v>
      </c>
      <c r="H27" s="151">
        <f t="shared" si="2"/>
        <v>250</v>
      </c>
      <c r="I27" s="152">
        <f t="shared" si="3"/>
        <v>260.86956521739131</v>
      </c>
      <c r="J27" s="62"/>
      <c r="K27" s="62"/>
    </row>
    <row r="28" spans="1:11" x14ac:dyDescent="0.2">
      <c r="A28" s="147" t="s">
        <v>114</v>
      </c>
      <c r="B28" s="148">
        <f>[1]podaci1!C45</f>
        <v>68</v>
      </c>
      <c r="C28" s="149">
        <f>[1]podaci1!D45</f>
        <v>111</v>
      </c>
      <c r="D28" s="150">
        <f t="shared" si="0"/>
        <v>0.20875256239068699</v>
      </c>
      <c r="E28" s="148">
        <f>[1]podaci1!E45</f>
        <v>28</v>
      </c>
      <c r="F28" s="149">
        <f>[1]podaci1!F45</f>
        <v>35</v>
      </c>
      <c r="G28" s="150">
        <f t="shared" si="1"/>
        <v>7.6189646915407722E-2</v>
      </c>
      <c r="H28" s="151">
        <f t="shared" si="2"/>
        <v>242.85714285714283</v>
      </c>
      <c r="I28" s="152">
        <f t="shared" si="3"/>
        <v>317.14285714285711</v>
      </c>
      <c r="J28" s="62"/>
      <c r="K28" s="62"/>
    </row>
    <row r="29" spans="1:11" x14ac:dyDescent="0.2">
      <c r="A29" s="147" t="s">
        <v>109</v>
      </c>
      <c r="B29" s="148">
        <f>[1]podaci1!C50</f>
        <v>13</v>
      </c>
      <c r="C29" s="148">
        <f>[1]podaci1!D50</f>
        <v>110</v>
      </c>
      <c r="D29" s="150">
        <f t="shared" si="0"/>
        <v>0.2068719086754556</v>
      </c>
      <c r="E29" s="148">
        <f>[1]podaci1!E50</f>
        <v>8</v>
      </c>
      <c r="F29" s="148">
        <f>[1]podaci1!F50</f>
        <v>198</v>
      </c>
      <c r="G29" s="150">
        <f t="shared" si="1"/>
        <v>0.43101571683573509</v>
      </c>
      <c r="H29" s="151">
        <f t="shared" si="2"/>
        <v>162.5</v>
      </c>
      <c r="I29" s="152">
        <f t="shared" si="3"/>
        <v>55.555555555555557</v>
      </c>
      <c r="J29" s="62"/>
      <c r="K29" s="62"/>
    </row>
    <row r="30" spans="1:11" x14ac:dyDescent="0.2">
      <c r="A30" s="147" t="s">
        <v>94</v>
      </c>
      <c r="B30" s="148">
        <f>[1]podaci1!C6</f>
        <v>55</v>
      </c>
      <c r="C30" s="149">
        <f>[1]podaci1!D6</f>
        <v>107</v>
      </c>
      <c r="D30" s="150">
        <f t="shared" si="0"/>
        <v>0.20122994752976134</v>
      </c>
      <c r="E30" s="148">
        <f>[1]podaci1!E6</f>
        <v>73</v>
      </c>
      <c r="F30" s="149">
        <f>[1]podaci1!F6</f>
        <v>208</v>
      </c>
      <c r="G30" s="150">
        <f t="shared" si="1"/>
        <v>0.45278418738299447</v>
      </c>
      <c r="H30" s="151">
        <f t="shared" si="2"/>
        <v>75.342465753424662</v>
      </c>
      <c r="I30" s="152">
        <f t="shared" si="3"/>
        <v>51.442307692307686</v>
      </c>
      <c r="J30" s="62"/>
      <c r="K30" s="62"/>
    </row>
    <row r="31" spans="1:11" x14ac:dyDescent="0.2">
      <c r="A31" s="147" t="s">
        <v>93</v>
      </c>
      <c r="B31" s="148">
        <f>[1]podaci1!C3</f>
        <v>36</v>
      </c>
      <c r="C31" s="149">
        <f>[1]podaci1!D3</f>
        <v>106</v>
      </c>
      <c r="D31" s="150">
        <f t="shared" si="0"/>
        <v>0.19934929381452993</v>
      </c>
      <c r="E31" s="148">
        <f>[1]podaci1!E3</f>
        <v>40</v>
      </c>
      <c r="F31" s="149">
        <f>[1]podaci1!F3</f>
        <v>103</v>
      </c>
      <c r="G31" s="150">
        <f t="shared" si="1"/>
        <v>0.22421524663677131</v>
      </c>
      <c r="H31" s="151">
        <f t="shared" si="2"/>
        <v>90</v>
      </c>
      <c r="I31" s="152">
        <f t="shared" si="3"/>
        <v>102.91262135922329</v>
      </c>
      <c r="J31" s="62"/>
      <c r="K31" s="62"/>
    </row>
    <row r="32" spans="1:11" x14ac:dyDescent="0.2">
      <c r="A32" s="147" t="s">
        <v>101</v>
      </c>
      <c r="B32" s="148">
        <f>[1]podaci1!C56</f>
        <v>77</v>
      </c>
      <c r="C32" s="149">
        <f>[1]podaci1!D56</f>
        <v>99</v>
      </c>
      <c r="D32" s="150">
        <f t="shared" si="0"/>
        <v>0.18618471780791004</v>
      </c>
      <c r="E32" s="148">
        <f>[1]podaci1!E56</f>
        <v>56</v>
      </c>
      <c r="F32" s="149">
        <f>[1]podaci1!F56</f>
        <v>76</v>
      </c>
      <c r="G32" s="150">
        <f t="shared" si="1"/>
        <v>0.16544037615917107</v>
      </c>
      <c r="H32" s="151">
        <f t="shared" si="2"/>
        <v>137.5</v>
      </c>
      <c r="I32" s="152">
        <f t="shared" si="3"/>
        <v>130.26315789473685</v>
      </c>
      <c r="J32" s="62"/>
      <c r="K32" s="62"/>
    </row>
    <row r="33" spans="1:11" x14ac:dyDescent="0.2">
      <c r="A33" s="147" t="s">
        <v>75</v>
      </c>
      <c r="B33" s="151">
        <f>[1]podaci1!C37</f>
        <v>28</v>
      </c>
      <c r="C33" s="153">
        <f>[1]podaci1!D37</f>
        <v>98</v>
      </c>
      <c r="D33" s="150">
        <f t="shared" si="0"/>
        <v>0.18430406409267863</v>
      </c>
      <c r="E33" s="151">
        <f>[1]podaci1!E37</f>
        <v>29</v>
      </c>
      <c r="F33" s="153">
        <f>[1]podaci1!F37</f>
        <v>173</v>
      </c>
      <c r="G33" s="150">
        <f t="shared" si="1"/>
        <v>0.37659454046758678</v>
      </c>
      <c r="H33" s="151">
        <f t="shared" si="2"/>
        <v>96.551724137931032</v>
      </c>
      <c r="I33" s="152">
        <f t="shared" si="3"/>
        <v>56.647398843930638</v>
      </c>
      <c r="J33" s="62"/>
      <c r="K33" s="62"/>
    </row>
    <row r="34" spans="1:11" x14ac:dyDescent="0.2">
      <c r="A34" s="147" t="s">
        <v>102</v>
      </c>
      <c r="B34" s="148">
        <f>[1]podaci1!C23</f>
        <v>23</v>
      </c>
      <c r="C34" s="149">
        <f>[1]podaci1!D23</f>
        <v>88</v>
      </c>
      <c r="D34" s="150">
        <f t="shared" si="0"/>
        <v>0.16549752694036446</v>
      </c>
      <c r="E34" s="148">
        <f>[1]podaci1!E23</f>
        <v>80</v>
      </c>
      <c r="F34" s="149">
        <f>[1]podaci1!F23</f>
        <v>194</v>
      </c>
      <c r="G34" s="150">
        <f t="shared" si="1"/>
        <v>0.42230832861683137</v>
      </c>
      <c r="H34" s="151">
        <f t="shared" si="2"/>
        <v>28.749999999999996</v>
      </c>
      <c r="I34" s="152">
        <f t="shared" si="3"/>
        <v>45.360824742268044</v>
      </c>
      <c r="J34" s="62"/>
      <c r="K34" s="62"/>
    </row>
    <row r="35" spans="1:11" x14ac:dyDescent="0.2">
      <c r="A35" s="147" t="s">
        <v>97</v>
      </c>
      <c r="B35" s="148">
        <f>[1]podaci1!C25</f>
        <v>33</v>
      </c>
      <c r="C35" s="149">
        <f>[1]podaci1!D25</f>
        <v>81</v>
      </c>
      <c r="D35" s="150">
        <f t="shared" ref="D35:D66" si="4">IF($C$78&lt;&gt;0,C35/$C$78*100,0)</f>
        <v>0.15233295093374455</v>
      </c>
      <c r="E35" s="148">
        <f>[1]podaci1!E25</f>
        <v>18</v>
      </c>
      <c r="F35" s="149">
        <f>[1]podaci1!F25</f>
        <v>51</v>
      </c>
      <c r="G35" s="150">
        <f t="shared" ref="G35:G66" si="5">IF($F$78&lt;&gt;0,F35/$F$78*100,0)</f>
        <v>0.11101919979102269</v>
      </c>
      <c r="H35" s="151">
        <f t="shared" ref="H35:H66" si="6">IF(E35&lt;&gt;0,B35/E35*100,0)</f>
        <v>183.33333333333331</v>
      </c>
      <c r="I35" s="152">
        <f t="shared" ref="I35:I66" si="7">IF(F35&lt;&gt;0,C35/F35*100,0)</f>
        <v>158.8235294117647</v>
      </c>
      <c r="J35" s="62"/>
      <c r="K35" s="62"/>
    </row>
    <row r="36" spans="1:11" x14ac:dyDescent="0.2">
      <c r="A36" s="147" t="s">
        <v>89</v>
      </c>
      <c r="B36" s="148">
        <f>[1]podaci1!C18</f>
        <v>24</v>
      </c>
      <c r="C36" s="148">
        <f>[1]podaci1!D18</f>
        <v>69</v>
      </c>
      <c r="D36" s="150">
        <f t="shared" si="4"/>
        <v>0.12976510635096761</v>
      </c>
      <c r="E36" s="148">
        <f>[1]podaci1!E18</f>
        <v>11</v>
      </c>
      <c r="F36" s="148">
        <f>[1]podaci1!F18</f>
        <v>18</v>
      </c>
      <c r="G36" s="150">
        <f t="shared" si="5"/>
        <v>3.9183246985066832E-2</v>
      </c>
      <c r="H36" s="151">
        <f t="shared" si="6"/>
        <v>218.18181818181816</v>
      </c>
      <c r="I36" s="152">
        <f t="shared" si="7"/>
        <v>383.33333333333337</v>
      </c>
      <c r="J36" s="62"/>
      <c r="K36" s="62"/>
    </row>
    <row r="37" spans="1:11" x14ac:dyDescent="0.2">
      <c r="A37" s="147" t="s">
        <v>104</v>
      </c>
      <c r="B37" s="148">
        <f>[1]podaci1!C54</f>
        <v>53</v>
      </c>
      <c r="C37" s="149">
        <f>[1]podaci1!D54</f>
        <v>65</v>
      </c>
      <c r="D37" s="150">
        <f t="shared" si="4"/>
        <v>0.12224249149004195</v>
      </c>
      <c r="E37" s="148">
        <f>[1]podaci1!E54</f>
        <v>24</v>
      </c>
      <c r="F37" s="149">
        <f>[1]podaci1!F54</f>
        <v>31</v>
      </c>
      <c r="G37" s="150">
        <f t="shared" si="5"/>
        <v>6.7482258696503983E-2</v>
      </c>
      <c r="H37" s="151">
        <f t="shared" si="6"/>
        <v>220.83333333333334</v>
      </c>
      <c r="I37" s="152">
        <f t="shared" si="7"/>
        <v>209.67741935483869</v>
      </c>
      <c r="J37" s="62"/>
      <c r="K37" s="62"/>
    </row>
    <row r="38" spans="1:11" x14ac:dyDescent="0.2">
      <c r="A38" s="147" t="s">
        <v>106</v>
      </c>
      <c r="B38" s="151">
        <f>[1]podaci1!C39</f>
        <v>23</v>
      </c>
      <c r="C38" s="153">
        <f>[1]podaci1!D39</f>
        <v>52</v>
      </c>
      <c r="D38" s="150">
        <f t="shared" si="4"/>
        <v>9.7793993192033551E-2</v>
      </c>
      <c r="E38" s="151">
        <f>[1]podaci1!E39</f>
        <v>9</v>
      </c>
      <c r="F38" s="153">
        <f>[1]podaci1!F39</f>
        <v>35</v>
      </c>
      <c r="G38" s="150">
        <f t="shared" si="5"/>
        <v>7.6189646915407722E-2</v>
      </c>
      <c r="H38" s="151">
        <f t="shared" si="6"/>
        <v>255.55555555555554</v>
      </c>
      <c r="I38" s="152">
        <f t="shared" si="7"/>
        <v>148.57142857142858</v>
      </c>
      <c r="J38" s="62"/>
      <c r="K38" s="62"/>
    </row>
    <row r="39" spans="1:11" x14ac:dyDescent="0.2">
      <c r="A39" s="147" t="s">
        <v>108</v>
      </c>
      <c r="B39" s="151">
        <f>[1]podaci1!C29</f>
        <v>9</v>
      </c>
      <c r="C39" s="151">
        <f>[1]podaci1!D29</f>
        <v>41</v>
      </c>
      <c r="D39" s="150">
        <f t="shared" si="4"/>
        <v>7.7106802324487994E-2</v>
      </c>
      <c r="E39" s="151">
        <f>[1]podaci1!E29</f>
        <v>11</v>
      </c>
      <c r="F39" s="151">
        <f>[1]podaci1!F29</f>
        <v>42</v>
      </c>
      <c r="G39" s="150">
        <f t="shared" si="5"/>
        <v>9.1427576298489271E-2</v>
      </c>
      <c r="H39" s="151">
        <f t="shared" si="6"/>
        <v>81.818181818181827</v>
      </c>
      <c r="I39" s="152">
        <f t="shared" si="7"/>
        <v>97.61904761904762</v>
      </c>
      <c r="J39" s="62"/>
      <c r="K39" s="62"/>
    </row>
    <row r="40" spans="1:11" x14ac:dyDescent="0.2">
      <c r="A40" s="147" t="s">
        <v>118</v>
      </c>
      <c r="B40" s="148">
        <f>[1]podaci1!C73</f>
        <v>31</v>
      </c>
      <c r="C40" s="149">
        <f>[1]podaci1!D73</f>
        <v>39</v>
      </c>
      <c r="D40" s="150">
        <f t="shared" si="4"/>
        <v>7.3345494894025157E-2</v>
      </c>
      <c r="E40" s="148">
        <f>[1]podaci1!E73</f>
        <v>28</v>
      </c>
      <c r="F40" s="149">
        <f>[1]podaci1!F73</f>
        <v>33</v>
      </c>
      <c r="G40" s="150">
        <f t="shared" si="5"/>
        <v>7.1835952805955852E-2</v>
      </c>
      <c r="H40" s="151">
        <f t="shared" si="6"/>
        <v>110.71428571428572</v>
      </c>
      <c r="I40" s="152">
        <f t="shared" si="7"/>
        <v>118.18181818181819</v>
      </c>
      <c r="J40" s="62"/>
      <c r="K40" s="62"/>
    </row>
    <row r="41" spans="1:11" x14ac:dyDescent="0.2">
      <c r="A41" s="147" t="s">
        <v>117</v>
      </c>
      <c r="B41" s="148">
        <f>[1]podaci1!C76</f>
        <v>21</v>
      </c>
      <c r="C41" s="149">
        <f>[1]podaci1!D76</f>
        <v>37</v>
      </c>
      <c r="D41" s="150">
        <f t="shared" si="4"/>
        <v>6.9584187463562333E-2</v>
      </c>
      <c r="E41" s="148">
        <f>[1]podaci1!E76</f>
        <v>1</v>
      </c>
      <c r="F41" s="149">
        <f>[1]podaci1!F76</f>
        <v>53</v>
      </c>
      <c r="G41" s="150">
        <f t="shared" si="5"/>
        <v>0.11537289390047456</v>
      </c>
      <c r="H41" s="151">
        <f t="shared" si="6"/>
        <v>2100</v>
      </c>
      <c r="I41" s="152">
        <f t="shared" si="7"/>
        <v>69.811320754716974</v>
      </c>
      <c r="J41" s="62"/>
      <c r="K41" s="62"/>
    </row>
    <row r="42" spans="1:11" x14ac:dyDescent="0.2">
      <c r="A42" s="147" t="s">
        <v>174</v>
      </c>
      <c r="B42" s="148">
        <f>[1]podaci1!C53</f>
        <v>10</v>
      </c>
      <c r="C42" s="149">
        <f>[1]podaci1!D53</f>
        <v>29</v>
      </c>
      <c r="D42" s="150">
        <f t="shared" si="4"/>
        <v>5.4538957741711018E-2</v>
      </c>
      <c r="E42" s="148">
        <f>[1]podaci1!E53</f>
        <v>12</v>
      </c>
      <c r="F42" s="149">
        <f>[1]podaci1!F53</f>
        <v>34</v>
      </c>
      <c r="G42" s="150">
        <f t="shared" si="5"/>
        <v>7.4012799860681794E-2</v>
      </c>
      <c r="H42" s="151">
        <f t="shared" si="6"/>
        <v>83.333333333333343</v>
      </c>
      <c r="I42" s="152">
        <f t="shared" si="7"/>
        <v>85.294117647058826</v>
      </c>
      <c r="J42" s="62"/>
      <c r="K42" s="62"/>
    </row>
    <row r="43" spans="1:11" x14ac:dyDescent="0.2">
      <c r="A43" s="147" t="s">
        <v>100</v>
      </c>
      <c r="B43" s="148">
        <f>[1]podaci1!C77</f>
        <v>26</v>
      </c>
      <c r="C43" s="148">
        <f>[1]podaci1!D77</f>
        <v>27</v>
      </c>
      <c r="D43" s="150">
        <f t="shared" si="4"/>
        <v>5.0777650311248194E-2</v>
      </c>
      <c r="E43" s="148">
        <f>[1]podaci1!E77</f>
        <v>47</v>
      </c>
      <c r="F43" s="148">
        <f>[1]podaci1!F77</f>
        <v>49</v>
      </c>
      <c r="G43" s="150">
        <f t="shared" si="5"/>
        <v>0.10666550568157081</v>
      </c>
      <c r="H43" s="151">
        <f t="shared" si="6"/>
        <v>55.319148936170215</v>
      </c>
      <c r="I43" s="152">
        <f t="shared" si="7"/>
        <v>55.102040816326522</v>
      </c>
      <c r="J43" s="62"/>
      <c r="K43" s="62"/>
    </row>
    <row r="44" spans="1:11" x14ac:dyDescent="0.2">
      <c r="A44" s="147" t="s">
        <v>95</v>
      </c>
      <c r="B44" s="148">
        <f>[1]podaci1!C52</f>
        <v>17</v>
      </c>
      <c r="C44" s="149">
        <f>[1]podaci1!D52</f>
        <v>22</v>
      </c>
      <c r="D44" s="150">
        <f t="shared" si="4"/>
        <v>4.1374381735091115E-2</v>
      </c>
      <c r="E44" s="148">
        <f>[1]podaci1!E52</f>
        <v>9</v>
      </c>
      <c r="F44" s="149">
        <f>[1]podaci1!F52</f>
        <v>35</v>
      </c>
      <c r="G44" s="150">
        <f t="shared" si="5"/>
        <v>7.6189646915407722E-2</v>
      </c>
      <c r="H44" s="151">
        <f t="shared" si="6"/>
        <v>188.88888888888889</v>
      </c>
      <c r="I44" s="152">
        <f t="shared" si="7"/>
        <v>62.857142857142854</v>
      </c>
      <c r="J44" s="62"/>
      <c r="K44" s="62"/>
    </row>
    <row r="45" spans="1:11" x14ac:dyDescent="0.2">
      <c r="A45" s="147" t="s">
        <v>88</v>
      </c>
      <c r="B45" s="148">
        <f>[1]podaci1!C10</f>
        <v>12</v>
      </c>
      <c r="C45" s="149">
        <f>[1]podaci1!D10</f>
        <v>22</v>
      </c>
      <c r="D45" s="150">
        <f t="shared" si="4"/>
        <v>4.1374381735091115E-2</v>
      </c>
      <c r="E45" s="148">
        <f>[1]podaci1!E10</f>
        <v>31</v>
      </c>
      <c r="F45" s="149">
        <f>[1]podaci1!F10</f>
        <v>124</v>
      </c>
      <c r="G45" s="150">
        <f t="shared" si="5"/>
        <v>0.26992903478601593</v>
      </c>
      <c r="H45" s="151">
        <f t="shared" si="6"/>
        <v>38.70967741935484</v>
      </c>
      <c r="I45" s="152">
        <f t="shared" si="7"/>
        <v>17.741935483870968</v>
      </c>
      <c r="J45" s="62"/>
      <c r="K45" s="62"/>
    </row>
    <row r="46" spans="1:11" x14ac:dyDescent="0.2">
      <c r="A46" s="147" t="s">
        <v>98</v>
      </c>
      <c r="B46" s="148">
        <f>[1]podaci1!C16</f>
        <v>11</v>
      </c>
      <c r="C46" s="149">
        <f>[1]podaci1!D16</f>
        <v>20</v>
      </c>
      <c r="D46" s="150">
        <f t="shared" si="4"/>
        <v>3.7613074304628291E-2</v>
      </c>
      <c r="E46" s="148">
        <f>[1]podaci1!E16</f>
        <v>11</v>
      </c>
      <c r="F46" s="149">
        <f>[1]podaci1!F16</f>
        <v>45</v>
      </c>
      <c r="G46" s="150">
        <f t="shared" si="5"/>
        <v>9.7958117462667069E-2</v>
      </c>
      <c r="H46" s="151">
        <f t="shared" si="6"/>
        <v>100</v>
      </c>
      <c r="I46" s="152">
        <f t="shared" si="7"/>
        <v>44.444444444444443</v>
      </c>
      <c r="J46" s="62"/>
      <c r="K46" s="62"/>
    </row>
    <row r="47" spans="1:11" x14ac:dyDescent="0.2">
      <c r="A47" s="147" t="s">
        <v>125</v>
      </c>
      <c r="B47" s="148">
        <f>[1]podaci1!C67</f>
        <v>3</v>
      </c>
      <c r="C47" s="149">
        <f>[1]podaci1!D67</f>
        <v>19</v>
      </c>
      <c r="D47" s="150">
        <f t="shared" si="4"/>
        <v>3.5732420589396879E-2</v>
      </c>
      <c r="E47" s="148">
        <f>[1]podaci1!E67</f>
        <v>3</v>
      </c>
      <c r="F47" s="149">
        <f>[1]podaci1!F67</f>
        <v>3</v>
      </c>
      <c r="G47" s="150">
        <f t="shared" si="5"/>
        <v>6.530541164177805E-3</v>
      </c>
      <c r="H47" s="151">
        <f t="shared" si="6"/>
        <v>100</v>
      </c>
      <c r="I47" s="152">
        <f t="shared" si="7"/>
        <v>633.33333333333326</v>
      </c>
      <c r="J47" s="62"/>
      <c r="K47" s="62"/>
    </row>
    <row r="48" spans="1:11" x14ac:dyDescent="0.2">
      <c r="A48" s="147" t="s">
        <v>110</v>
      </c>
      <c r="B48" s="148">
        <f>[1]podaci1!C59</f>
        <v>7</v>
      </c>
      <c r="C48" s="149">
        <f>[1]podaci1!D59</f>
        <v>18</v>
      </c>
      <c r="D48" s="150">
        <f t="shared" si="4"/>
        <v>3.3851766874165461E-2</v>
      </c>
      <c r="E48" s="148">
        <f>[1]podaci1!E59</f>
        <v>2</v>
      </c>
      <c r="F48" s="149">
        <f>[1]podaci1!F59</f>
        <v>2</v>
      </c>
      <c r="G48" s="150">
        <f t="shared" si="5"/>
        <v>4.3536941094518694E-3</v>
      </c>
      <c r="H48" s="151">
        <f t="shared" si="6"/>
        <v>350</v>
      </c>
      <c r="I48" s="152">
        <f t="shared" si="7"/>
        <v>900</v>
      </c>
      <c r="J48" s="62"/>
      <c r="K48" s="62"/>
    </row>
    <row r="49" spans="1:11" x14ac:dyDescent="0.2">
      <c r="A49" s="147" t="s">
        <v>86</v>
      </c>
      <c r="B49" s="148">
        <f>[1]podaci1!C8</f>
        <v>7</v>
      </c>
      <c r="C49" s="149">
        <f>[1]podaci1!D8</f>
        <v>16</v>
      </c>
      <c r="D49" s="150">
        <f t="shared" si="4"/>
        <v>3.009045944370263E-2</v>
      </c>
      <c r="E49" s="148">
        <f>[1]podaci1!E8</f>
        <v>14</v>
      </c>
      <c r="F49" s="149">
        <f>[1]podaci1!F8</f>
        <v>43</v>
      </c>
      <c r="G49" s="150">
        <f t="shared" si="5"/>
        <v>9.3604423353215213E-2</v>
      </c>
      <c r="H49" s="151">
        <f t="shared" si="6"/>
        <v>50</v>
      </c>
      <c r="I49" s="152">
        <f t="shared" si="7"/>
        <v>37.209302325581397</v>
      </c>
      <c r="J49" s="62"/>
      <c r="K49" s="62"/>
    </row>
    <row r="50" spans="1:11" x14ac:dyDescent="0.2">
      <c r="A50" s="147" t="s">
        <v>96</v>
      </c>
      <c r="B50" s="148">
        <f>[1]podaci1!C19</f>
        <v>2</v>
      </c>
      <c r="C50" s="149">
        <f>[1]podaci1!D19</f>
        <v>15</v>
      </c>
      <c r="D50" s="150">
        <f t="shared" si="4"/>
        <v>2.8209805728471218E-2</v>
      </c>
      <c r="E50" s="148">
        <f>[1]podaci1!E19</f>
        <v>5</v>
      </c>
      <c r="F50" s="149">
        <f>[1]podaci1!F19</f>
        <v>56</v>
      </c>
      <c r="G50" s="150">
        <f t="shared" si="5"/>
        <v>0.12190343506465237</v>
      </c>
      <c r="H50" s="151">
        <f t="shared" si="6"/>
        <v>40</v>
      </c>
      <c r="I50" s="152">
        <f t="shared" si="7"/>
        <v>26.785714285714285</v>
      </c>
      <c r="J50" s="62"/>
      <c r="K50" s="62"/>
    </row>
    <row r="51" spans="1:11" x14ac:dyDescent="0.2">
      <c r="A51" s="147" t="s">
        <v>92</v>
      </c>
      <c r="B51" s="148">
        <f>[1]podaci1!C20</f>
        <v>1</v>
      </c>
      <c r="C51" s="149">
        <f>[1]podaci1!D20</f>
        <v>10</v>
      </c>
      <c r="D51" s="150">
        <f t="shared" si="4"/>
        <v>1.8806537152314146E-2</v>
      </c>
      <c r="E51" s="148">
        <f>[1]podaci1!E20</f>
        <v>18</v>
      </c>
      <c r="F51" s="149">
        <f>[1]podaci1!F20</f>
        <v>111</v>
      </c>
      <c r="G51" s="150">
        <f t="shared" si="5"/>
        <v>0.24163002307457876</v>
      </c>
      <c r="H51" s="151">
        <f t="shared" si="6"/>
        <v>5.5555555555555554</v>
      </c>
      <c r="I51" s="152">
        <f t="shared" si="7"/>
        <v>9.0090090090090094</v>
      </c>
      <c r="J51" s="62"/>
      <c r="K51" s="62"/>
    </row>
    <row r="52" spans="1:11" x14ac:dyDescent="0.2">
      <c r="A52" s="147" t="s">
        <v>120</v>
      </c>
      <c r="B52" s="148">
        <f>[1]podaci1!C44</f>
        <v>2</v>
      </c>
      <c r="C52" s="149">
        <f>[1]podaci1!D44</f>
        <v>8</v>
      </c>
      <c r="D52" s="150">
        <f t="shared" si="4"/>
        <v>1.5045229721851315E-2</v>
      </c>
      <c r="E52" s="148">
        <f>[1]podaci1!E44</f>
        <v>0</v>
      </c>
      <c r="F52" s="149">
        <f>[1]podaci1!F44</f>
        <v>0</v>
      </c>
      <c r="G52" s="150">
        <f t="shared" si="5"/>
        <v>0</v>
      </c>
      <c r="H52" s="151">
        <f t="shared" si="6"/>
        <v>0</v>
      </c>
      <c r="I52" s="152">
        <f t="shared" si="7"/>
        <v>0</v>
      </c>
      <c r="J52" s="62"/>
      <c r="K52" s="62"/>
    </row>
    <row r="53" spans="1:11" x14ac:dyDescent="0.2">
      <c r="A53" s="147" t="s">
        <v>107</v>
      </c>
      <c r="B53" s="148">
        <f>[1]podaci1!C43</f>
        <v>4</v>
      </c>
      <c r="C53" s="149">
        <f>[1]podaci1!D43</f>
        <v>6</v>
      </c>
      <c r="D53" s="150">
        <f t="shared" si="4"/>
        <v>1.1283922291388486E-2</v>
      </c>
      <c r="E53" s="148">
        <f>[1]podaci1!E43</f>
        <v>0</v>
      </c>
      <c r="F53" s="149">
        <f>[1]podaci1!F43</f>
        <v>0</v>
      </c>
      <c r="G53" s="150">
        <f t="shared" si="5"/>
        <v>0</v>
      </c>
      <c r="H53" s="151">
        <f t="shared" si="6"/>
        <v>0</v>
      </c>
      <c r="I53" s="152">
        <f t="shared" si="7"/>
        <v>0</v>
      </c>
      <c r="J53" s="62"/>
      <c r="K53" s="62"/>
    </row>
    <row r="54" spans="1:11" x14ac:dyDescent="0.2">
      <c r="A54" s="147" t="s">
        <v>130</v>
      </c>
      <c r="B54" s="148">
        <f>[1]podaci1!C62</f>
        <v>1</v>
      </c>
      <c r="C54" s="149">
        <f>[1]podaci1!D62</f>
        <v>5</v>
      </c>
      <c r="D54" s="150">
        <f t="shared" si="4"/>
        <v>9.4032685761570728E-3</v>
      </c>
      <c r="E54" s="148">
        <f>[1]podaci1!E62</f>
        <v>0</v>
      </c>
      <c r="F54" s="149">
        <f>[1]podaci1!F62</f>
        <v>0</v>
      </c>
      <c r="G54" s="150">
        <f t="shared" si="5"/>
        <v>0</v>
      </c>
      <c r="H54" s="151">
        <f t="shared" si="6"/>
        <v>0</v>
      </c>
      <c r="I54" s="152">
        <f t="shared" si="7"/>
        <v>0</v>
      </c>
      <c r="J54" s="62"/>
      <c r="K54" s="62"/>
    </row>
    <row r="55" spans="1:11" x14ac:dyDescent="0.2">
      <c r="A55" s="147" t="s">
        <v>113</v>
      </c>
      <c r="B55" s="148">
        <f>[1]podaci1!C26</f>
        <v>3</v>
      </c>
      <c r="C55" s="149">
        <f>[1]podaci1!D26</f>
        <v>5</v>
      </c>
      <c r="D55" s="150">
        <f t="shared" si="4"/>
        <v>9.4032685761570728E-3</v>
      </c>
      <c r="E55" s="148">
        <f>[1]podaci1!E26</f>
        <v>2</v>
      </c>
      <c r="F55" s="149">
        <f>[1]podaci1!F26</f>
        <v>5</v>
      </c>
      <c r="G55" s="150">
        <f t="shared" si="5"/>
        <v>1.0884235273629675E-2</v>
      </c>
      <c r="H55" s="151">
        <f t="shared" si="6"/>
        <v>150</v>
      </c>
      <c r="I55" s="152">
        <f t="shared" si="7"/>
        <v>100</v>
      </c>
      <c r="J55" s="62"/>
      <c r="K55" s="62"/>
    </row>
    <row r="56" spans="1:11" x14ac:dyDescent="0.2">
      <c r="A56" s="147" t="s">
        <v>124</v>
      </c>
      <c r="B56" s="148">
        <f>[1]podaci1!C60</f>
        <v>2</v>
      </c>
      <c r="C56" s="149">
        <f>[1]podaci1!D60</f>
        <v>4</v>
      </c>
      <c r="D56" s="150">
        <f t="shared" si="4"/>
        <v>7.5226148609256575E-3</v>
      </c>
      <c r="E56" s="148">
        <f>[1]podaci1!E60</f>
        <v>3</v>
      </c>
      <c r="F56" s="149">
        <f>[1]podaci1!F60</f>
        <v>5</v>
      </c>
      <c r="G56" s="150">
        <f t="shared" si="5"/>
        <v>1.0884235273629675E-2</v>
      </c>
      <c r="H56" s="151">
        <f t="shared" si="6"/>
        <v>66.666666666666657</v>
      </c>
      <c r="I56" s="152">
        <f t="shared" si="7"/>
        <v>80</v>
      </c>
      <c r="J56" s="62"/>
      <c r="K56" s="62"/>
    </row>
    <row r="57" spans="1:11" x14ac:dyDescent="0.2">
      <c r="A57" s="147" t="s">
        <v>121</v>
      </c>
      <c r="B57" s="148">
        <f>[1]podaci1!C72</f>
        <v>2</v>
      </c>
      <c r="C57" s="149">
        <f>[1]podaci1!D72</f>
        <v>4</v>
      </c>
      <c r="D57" s="150">
        <f t="shared" si="4"/>
        <v>7.5226148609256575E-3</v>
      </c>
      <c r="E57" s="148">
        <f>[1]podaci1!E72</f>
        <v>24</v>
      </c>
      <c r="F57" s="149">
        <f>[1]podaci1!F72</f>
        <v>27</v>
      </c>
      <c r="G57" s="150">
        <f t="shared" si="5"/>
        <v>5.8774870477600244E-2</v>
      </c>
      <c r="H57" s="151">
        <f t="shared" si="6"/>
        <v>8.3333333333333321</v>
      </c>
      <c r="I57" s="152">
        <f t="shared" si="7"/>
        <v>14.814814814814813</v>
      </c>
      <c r="J57" s="62"/>
      <c r="K57" s="62"/>
    </row>
    <row r="58" spans="1:11" x14ac:dyDescent="0.2">
      <c r="A58" s="147" t="s">
        <v>119</v>
      </c>
      <c r="B58" s="148">
        <f>[1]podaci1!C61</f>
        <v>2</v>
      </c>
      <c r="C58" s="149">
        <f>[1]podaci1!D61</f>
        <v>4</v>
      </c>
      <c r="D58" s="150">
        <f t="shared" si="4"/>
        <v>7.5226148609256575E-3</v>
      </c>
      <c r="E58" s="148">
        <f>[1]podaci1!E61</f>
        <v>18</v>
      </c>
      <c r="F58" s="149">
        <f>[1]podaci1!F61</f>
        <v>51</v>
      </c>
      <c r="G58" s="150">
        <f t="shared" si="5"/>
        <v>0.11101919979102269</v>
      </c>
      <c r="H58" s="151">
        <f t="shared" si="6"/>
        <v>11.111111111111111</v>
      </c>
      <c r="I58" s="152">
        <f t="shared" si="7"/>
        <v>7.8431372549019605</v>
      </c>
      <c r="J58" s="62"/>
      <c r="K58" s="62"/>
    </row>
    <row r="59" spans="1:11" x14ac:dyDescent="0.2">
      <c r="A59" s="147" t="s">
        <v>132</v>
      </c>
      <c r="B59" s="151">
        <f>[1]podaci1!C69</f>
        <v>2</v>
      </c>
      <c r="C59" s="153">
        <f>[1]podaci1!D69</f>
        <v>4</v>
      </c>
      <c r="D59" s="150">
        <f t="shared" si="4"/>
        <v>7.5226148609256575E-3</v>
      </c>
      <c r="E59" s="151">
        <f>[1]podaci1!E69</f>
        <v>0</v>
      </c>
      <c r="F59" s="153">
        <f>[1]podaci1!F69</f>
        <v>0</v>
      </c>
      <c r="G59" s="150">
        <f t="shared" si="5"/>
        <v>0</v>
      </c>
      <c r="H59" s="151">
        <f t="shared" si="6"/>
        <v>0</v>
      </c>
      <c r="I59" s="152">
        <f t="shared" si="7"/>
        <v>0</v>
      </c>
      <c r="J59" s="62"/>
      <c r="K59" s="62"/>
    </row>
    <row r="60" spans="1:11" x14ac:dyDescent="0.2">
      <c r="A60" s="147" t="s">
        <v>103</v>
      </c>
      <c r="B60" s="148">
        <f>[1]podaci1!C13</f>
        <v>3</v>
      </c>
      <c r="C60" s="149">
        <f>[1]podaci1!D13</f>
        <v>3</v>
      </c>
      <c r="D60" s="150">
        <f t="shared" si="4"/>
        <v>5.6419611456942432E-3</v>
      </c>
      <c r="E60" s="148">
        <f>[1]podaci1!E13</f>
        <v>16</v>
      </c>
      <c r="F60" s="149">
        <f>[1]podaci1!F13</f>
        <v>105</v>
      </c>
      <c r="G60" s="150">
        <f t="shared" si="5"/>
        <v>0.22856894074622316</v>
      </c>
      <c r="H60" s="151">
        <f t="shared" si="6"/>
        <v>18.75</v>
      </c>
      <c r="I60" s="152">
        <f t="shared" si="7"/>
        <v>2.8571428571428572</v>
      </c>
      <c r="J60" s="62"/>
      <c r="K60" s="62"/>
    </row>
    <row r="61" spans="1:11" ht="14.25" customHeight="1" x14ac:dyDescent="0.2">
      <c r="A61" s="147" t="s">
        <v>128</v>
      </c>
      <c r="B61" s="148">
        <f>[1]podaci1!C47</f>
        <v>1</v>
      </c>
      <c r="C61" s="149">
        <f>[1]podaci1!D47</f>
        <v>2</v>
      </c>
      <c r="D61" s="150">
        <f t="shared" si="4"/>
        <v>3.7613074304628288E-3</v>
      </c>
      <c r="E61" s="148">
        <f>[1]podaci1!E47</f>
        <v>1</v>
      </c>
      <c r="F61" s="149">
        <f>[1]podaci1!F47</f>
        <v>1</v>
      </c>
      <c r="G61" s="150">
        <f t="shared" si="5"/>
        <v>2.1768470547259347E-3</v>
      </c>
      <c r="H61" s="151">
        <f t="shared" si="6"/>
        <v>100</v>
      </c>
      <c r="I61" s="152">
        <f t="shared" si="7"/>
        <v>200</v>
      </c>
      <c r="J61" s="62"/>
      <c r="K61" s="62"/>
    </row>
    <row r="62" spans="1:11" x14ac:dyDescent="0.2">
      <c r="A62" s="147" t="s">
        <v>87</v>
      </c>
      <c r="B62" s="148">
        <f>[1]podaci1!C9</f>
        <v>2</v>
      </c>
      <c r="C62" s="149">
        <f>[1]podaci1!D9</f>
        <v>2</v>
      </c>
      <c r="D62" s="150">
        <f t="shared" si="4"/>
        <v>3.7613074304628288E-3</v>
      </c>
      <c r="E62" s="148">
        <f>[1]podaci1!E9</f>
        <v>12</v>
      </c>
      <c r="F62" s="149">
        <f>[1]podaci1!F9</f>
        <v>66</v>
      </c>
      <c r="G62" s="150">
        <f t="shared" si="5"/>
        <v>0.1436719056119117</v>
      </c>
      <c r="H62" s="151">
        <f t="shared" si="6"/>
        <v>16.666666666666664</v>
      </c>
      <c r="I62" s="152">
        <f t="shared" si="7"/>
        <v>3.0303030303030303</v>
      </c>
      <c r="J62" s="62"/>
      <c r="K62" s="62"/>
    </row>
    <row r="63" spans="1:11" x14ac:dyDescent="0.2">
      <c r="A63" s="147" t="s">
        <v>122</v>
      </c>
      <c r="B63" s="148">
        <f>[1]podaci1!C49</f>
        <v>2</v>
      </c>
      <c r="C63" s="149">
        <f>[1]podaci1!D49</f>
        <v>2</v>
      </c>
      <c r="D63" s="150">
        <f t="shared" si="4"/>
        <v>3.7613074304628288E-3</v>
      </c>
      <c r="E63" s="148">
        <f>[1]podaci1!E49</f>
        <v>1</v>
      </c>
      <c r="F63" s="149">
        <f>[1]podaci1!F49</f>
        <v>1</v>
      </c>
      <c r="G63" s="150">
        <f t="shared" si="5"/>
        <v>2.1768470547259347E-3</v>
      </c>
      <c r="H63" s="151">
        <f t="shared" si="6"/>
        <v>200</v>
      </c>
      <c r="I63" s="152">
        <f t="shared" si="7"/>
        <v>200</v>
      </c>
      <c r="J63" s="62"/>
      <c r="K63" s="62"/>
    </row>
    <row r="64" spans="1:11" x14ac:dyDescent="0.2">
      <c r="A64" s="147" t="s">
        <v>127</v>
      </c>
      <c r="B64" s="148">
        <f>[1]podaci1!C74</f>
        <v>1</v>
      </c>
      <c r="C64" s="149">
        <f>[1]podaci1!D74</f>
        <v>2</v>
      </c>
      <c r="D64" s="150">
        <f t="shared" si="4"/>
        <v>3.7613074304628288E-3</v>
      </c>
      <c r="E64" s="148">
        <f>[1]podaci1!E74</f>
        <v>0</v>
      </c>
      <c r="F64" s="149">
        <f>[1]podaci1!F74</f>
        <v>0</v>
      </c>
      <c r="G64" s="150">
        <f t="shared" si="5"/>
        <v>0</v>
      </c>
      <c r="H64" s="151">
        <f t="shared" si="6"/>
        <v>0</v>
      </c>
      <c r="I64" s="152">
        <f t="shared" si="7"/>
        <v>0</v>
      </c>
      <c r="J64" s="62"/>
      <c r="K64" s="62"/>
    </row>
    <row r="65" spans="1:13" x14ac:dyDescent="0.2">
      <c r="A65" s="147" t="s">
        <v>137</v>
      </c>
      <c r="B65" s="148">
        <f>[1]podaci1!C68</f>
        <v>2</v>
      </c>
      <c r="C65" s="149">
        <f>[1]podaci1!D68</f>
        <v>2</v>
      </c>
      <c r="D65" s="150">
        <f t="shared" si="4"/>
        <v>3.7613074304628288E-3</v>
      </c>
      <c r="E65" s="148">
        <f>[1]podaci1!E68</f>
        <v>0</v>
      </c>
      <c r="F65" s="149">
        <f>[1]podaci1!F68</f>
        <v>0</v>
      </c>
      <c r="G65" s="150">
        <f t="shared" si="5"/>
        <v>0</v>
      </c>
      <c r="H65" s="151">
        <f t="shared" si="6"/>
        <v>0</v>
      </c>
      <c r="I65" s="152">
        <f t="shared" si="7"/>
        <v>0</v>
      </c>
      <c r="J65" s="62"/>
      <c r="K65" s="62"/>
    </row>
    <row r="66" spans="1:13" x14ac:dyDescent="0.2">
      <c r="A66" s="147" t="s">
        <v>126</v>
      </c>
      <c r="B66" s="148">
        <f>[1]podaci1!C57</f>
        <v>2</v>
      </c>
      <c r="C66" s="149">
        <f>[1]podaci1!D57</f>
        <v>2</v>
      </c>
      <c r="D66" s="150">
        <f t="shared" si="4"/>
        <v>3.7613074304628288E-3</v>
      </c>
      <c r="E66" s="148">
        <f>[1]podaci1!E57</f>
        <v>5</v>
      </c>
      <c r="F66" s="149">
        <f>[1]podaci1!F57</f>
        <v>30</v>
      </c>
      <c r="G66" s="150">
        <f t="shared" si="5"/>
        <v>6.5305411641778055E-2</v>
      </c>
      <c r="H66" s="151">
        <f t="shared" si="6"/>
        <v>40</v>
      </c>
      <c r="I66" s="152">
        <f t="shared" si="7"/>
        <v>6.666666666666667</v>
      </c>
      <c r="J66" s="62"/>
      <c r="K66" s="62"/>
    </row>
    <row r="67" spans="1:13" x14ac:dyDescent="0.2">
      <c r="A67" s="147" t="s">
        <v>116</v>
      </c>
      <c r="B67" s="148">
        <f>[1]podaci1!C48</f>
        <v>1</v>
      </c>
      <c r="C67" s="149">
        <f>[1]podaci1!D48</f>
        <v>1</v>
      </c>
      <c r="D67" s="150">
        <f t="shared" ref="D67:D77" si="8">IF($C$78&lt;&gt;0,C67/$C$78*100,0)</f>
        <v>1.8806537152314144E-3</v>
      </c>
      <c r="E67" s="148">
        <f>[1]podaci1!E48</f>
        <v>4</v>
      </c>
      <c r="F67" s="149">
        <f>[1]podaci1!F48</f>
        <v>13</v>
      </c>
      <c r="G67" s="150">
        <f t="shared" ref="G67:G77" si="9">IF($F$78&lt;&gt;0,F67/$F$78*100,0)</f>
        <v>2.8299011711437155E-2</v>
      </c>
      <c r="H67" s="151">
        <f t="shared" ref="H67:H77" si="10">IF(E67&lt;&gt;0,B67/E67*100,0)</f>
        <v>25</v>
      </c>
      <c r="I67" s="152">
        <f t="shared" ref="I67:I77" si="11">IF(F67&lt;&gt;0,C67/F67*100,0)</f>
        <v>7.6923076923076925</v>
      </c>
      <c r="J67" s="62"/>
      <c r="K67" s="62"/>
    </row>
    <row r="68" spans="1:13" x14ac:dyDescent="0.2">
      <c r="A68" s="147" t="s">
        <v>123</v>
      </c>
      <c r="B68" s="148">
        <f>[1]podaci1!C14</f>
        <v>0</v>
      </c>
      <c r="C68" s="149">
        <f>[1]podaci1!D14</f>
        <v>0</v>
      </c>
      <c r="D68" s="150">
        <f t="shared" si="8"/>
        <v>0</v>
      </c>
      <c r="E68" s="148">
        <f>[1]podaci1!E14</f>
        <v>1</v>
      </c>
      <c r="F68" s="149">
        <f>[1]podaci1!F14</f>
        <v>5</v>
      </c>
      <c r="G68" s="150">
        <f t="shared" si="9"/>
        <v>1.0884235273629675E-2</v>
      </c>
      <c r="H68" s="151">
        <f t="shared" si="10"/>
        <v>0</v>
      </c>
      <c r="I68" s="152">
        <f t="shared" si="11"/>
        <v>0</v>
      </c>
      <c r="J68" s="62"/>
      <c r="K68" s="62"/>
    </row>
    <row r="69" spans="1:13" x14ac:dyDescent="0.2">
      <c r="A69" s="147" t="s">
        <v>135</v>
      </c>
      <c r="B69" s="148">
        <f>[1]podaci1!C71</f>
        <v>0</v>
      </c>
      <c r="C69" s="149">
        <f>[1]podaci1!D71</f>
        <v>0</v>
      </c>
      <c r="D69" s="150">
        <f t="shared" si="8"/>
        <v>0</v>
      </c>
      <c r="E69" s="148">
        <f>[1]podaci1!E71</f>
        <v>0</v>
      </c>
      <c r="F69" s="149">
        <f>[1]podaci1!F71</f>
        <v>0</v>
      </c>
      <c r="G69" s="150">
        <f t="shared" si="9"/>
        <v>0</v>
      </c>
      <c r="H69" s="151">
        <f t="shared" si="10"/>
        <v>0</v>
      </c>
      <c r="I69" s="152">
        <f t="shared" si="11"/>
        <v>0</v>
      </c>
      <c r="J69" s="62"/>
      <c r="K69" s="62"/>
    </row>
    <row r="70" spans="1:13" x14ac:dyDescent="0.2">
      <c r="A70" s="147" t="s">
        <v>129</v>
      </c>
      <c r="B70" s="148">
        <f>[1]podaci1!C63</f>
        <v>0</v>
      </c>
      <c r="C70" s="149">
        <f>[1]podaci1!D63</f>
        <v>0</v>
      </c>
      <c r="D70" s="150">
        <f t="shared" si="8"/>
        <v>0</v>
      </c>
      <c r="E70" s="148">
        <f>[1]podaci1!E63</f>
        <v>7</v>
      </c>
      <c r="F70" s="149">
        <f>[1]podaci1!F63</f>
        <v>21</v>
      </c>
      <c r="G70" s="150">
        <f t="shared" si="9"/>
        <v>4.5713788149244636E-2</v>
      </c>
      <c r="H70" s="151">
        <f t="shared" si="10"/>
        <v>0</v>
      </c>
      <c r="I70" s="152">
        <f t="shared" si="11"/>
        <v>0</v>
      </c>
      <c r="J70" s="62"/>
      <c r="K70" s="62"/>
    </row>
    <row r="71" spans="1:13" x14ac:dyDescent="0.2">
      <c r="A71" s="147" t="s">
        <v>112</v>
      </c>
      <c r="B71" s="148">
        <f>[1]podaci1!C64</f>
        <v>0</v>
      </c>
      <c r="C71" s="148">
        <f>[1]podaci1!D64</f>
        <v>0</v>
      </c>
      <c r="D71" s="150">
        <f t="shared" si="8"/>
        <v>0</v>
      </c>
      <c r="E71" s="148">
        <f>[1]podaci1!E64</f>
        <v>4</v>
      </c>
      <c r="F71" s="148">
        <f>[1]podaci1!F64</f>
        <v>12</v>
      </c>
      <c r="G71" s="150">
        <f t="shared" si="9"/>
        <v>2.612216465671122E-2</v>
      </c>
      <c r="H71" s="151">
        <f t="shared" si="10"/>
        <v>0</v>
      </c>
      <c r="I71" s="152">
        <f t="shared" si="11"/>
        <v>0</v>
      </c>
      <c r="J71" s="62"/>
      <c r="K71" s="62"/>
    </row>
    <row r="72" spans="1:13" x14ac:dyDescent="0.2">
      <c r="A72" s="147" t="s">
        <v>134</v>
      </c>
      <c r="B72" s="148">
        <f>[1]podaci1!C65</f>
        <v>0</v>
      </c>
      <c r="C72" s="148">
        <f>[1]podaci1!D65</f>
        <v>0</v>
      </c>
      <c r="D72" s="150">
        <f t="shared" si="8"/>
        <v>0</v>
      </c>
      <c r="E72" s="148">
        <f>[1]podaci1!E65</f>
        <v>0</v>
      </c>
      <c r="F72" s="148">
        <f>[1]podaci1!F65</f>
        <v>0</v>
      </c>
      <c r="G72" s="150">
        <f t="shared" si="9"/>
        <v>0</v>
      </c>
      <c r="H72" s="151">
        <f t="shared" si="10"/>
        <v>0</v>
      </c>
      <c r="I72" s="152">
        <f t="shared" si="11"/>
        <v>0</v>
      </c>
      <c r="J72" s="62"/>
      <c r="K72" s="62"/>
    </row>
    <row r="73" spans="1:13" x14ac:dyDescent="0.2">
      <c r="A73" s="147" t="s">
        <v>105</v>
      </c>
      <c r="B73" s="148">
        <f>[1]podaci1!C21</f>
        <v>0</v>
      </c>
      <c r="C73" s="149">
        <f>[1]podaci1!D21</f>
        <v>0</v>
      </c>
      <c r="D73" s="150">
        <f t="shared" si="8"/>
        <v>0</v>
      </c>
      <c r="E73" s="148">
        <f>[1]podaci1!E21</f>
        <v>4</v>
      </c>
      <c r="F73" s="149">
        <f>[1]podaci1!F21</f>
        <v>42</v>
      </c>
      <c r="G73" s="150">
        <f t="shared" si="9"/>
        <v>9.1427576298489271E-2</v>
      </c>
      <c r="H73" s="151">
        <f t="shared" si="10"/>
        <v>0</v>
      </c>
      <c r="I73" s="152">
        <f t="shared" si="11"/>
        <v>0</v>
      </c>
      <c r="J73" s="62"/>
      <c r="K73" s="62"/>
    </row>
    <row r="74" spans="1:13" x14ac:dyDescent="0.2">
      <c r="A74" s="147" t="s">
        <v>133</v>
      </c>
      <c r="B74" s="148">
        <f>[1]podaci1!C75</f>
        <v>0</v>
      </c>
      <c r="C74" s="149">
        <f>[1]podaci1!D75</f>
        <v>0</v>
      </c>
      <c r="D74" s="150">
        <f t="shared" si="8"/>
        <v>0</v>
      </c>
      <c r="E74" s="148">
        <f>[1]podaci1!E75</f>
        <v>0</v>
      </c>
      <c r="F74" s="149">
        <f>[1]podaci1!F75</f>
        <v>0</v>
      </c>
      <c r="G74" s="150">
        <f t="shared" si="9"/>
        <v>0</v>
      </c>
      <c r="H74" s="151">
        <f t="shared" si="10"/>
        <v>0</v>
      </c>
      <c r="I74" s="152">
        <f t="shared" si="11"/>
        <v>0</v>
      </c>
      <c r="J74" s="62"/>
      <c r="K74" s="62"/>
    </row>
    <row r="75" spans="1:13" x14ac:dyDescent="0.2">
      <c r="A75" s="147" t="s">
        <v>131</v>
      </c>
      <c r="B75" s="148">
        <f>[1]podaci1!C66</f>
        <v>0</v>
      </c>
      <c r="C75" s="149">
        <f>[1]podaci1!D66</f>
        <v>0</v>
      </c>
      <c r="D75" s="150">
        <f t="shared" si="8"/>
        <v>0</v>
      </c>
      <c r="E75" s="148">
        <f>[1]podaci1!E66</f>
        <v>0</v>
      </c>
      <c r="F75" s="149">
        <f>[1]podaci1!F66</f>
        <v>0</v>
      </c>
      <c r="G75" s="150">
        <f t="shared" si="9"/>
        <v>0</v>
      </c>
      <c r="H75" s="151">
        <f t="shared" si="10"/>
        <v>0</v>
      </c>
      <c r="I75" s="152">
        <f t="shared" si="11"/>
        <v>0</v>
      </c>
      <c r="J75" s="62"/>
      <c r="K75" s="62"/>
      <c r="L75" s="62"/>
      <c r="M75" s="62"/>
    </row>
    <row r="76" spans="1:13" x14ac:dyDescent="0.2">
      <c r="A76" s="147" t="s">
        <v>136</v>
      </c>
      <c r="B76" s="148">
        <f>[1]podaci1!C51</f>
        <v>0</v>
      </c>
      <c r="C76" s="149">
        <f>[1]podaci1!D51</f>
        <v>0</v>
      </c>
      <c r="D76" s="150">
        <f t="shared" si="8"/>
        <v>0</v>
      </c>
      <c r="E76" s="148">
        <f>[1]podaci1!E51</f>
        <v>0</v>
      </c>
      <c r="F76" s="149">
        <f>[1]podaci1!F51</f>
        <v>0</v>
      </c>
      <c r="G76" s="150">
        <f t="shared" si="9"/>
        <v>0</v>
      </c>
      <c r="H76" s="151">
        <f t="shared" si="10"/>
        <v>0</v>
      </c>
      <c r="I76" s="152">
        <f t="shared" si="11"/>
        <v>0</v>
      </c>
      <c r="J76" s="62"/>
      <c r="K76" s="62"/>
      <c r="L76" s="62"/>
      <c r="M76" s="62"/>
    </row>
    <row r="77" spans="1:13" ht="13.5" thickBot="1" x14ac:dyDescent="0.25">
      <c r="A77" s="156" t="s">
        <v>173</v>
      </c>
      <c r="B77" s="160">
        <f>[1]podaci1!C70</f>
        <v>0</v>
      </c>
      <c r="C77" s="384">
        <f>[1]podaci1!D70</f>
        <v>0</v>
      </c>
      <c r="D77" s="159">
        <f t="shared" si="8"/>
        <v>0</v>
      </c>
      <c r="E77" s="160">
        <f>[1]podaci1!E70</f>
        <v>0</v>
      </c>
      <c r="F77" s="384">
        <f>[1]podaci1!F70</f>
        <v>0</v>
      </c>
      <c r="G77" s="159">
        <f t="shared" si="9"/>
        <v>0</v>
      </c>
      <c r="H77" s="160">
        <f t="shared" si="10"/>
        <v>0</v>
      </c>
      <c r="I77" s="161">
        <f t="shared" si="11"/>
        <v>0</v>
      </c>
      <c r="J77" s="62"/>
      <c r="K77" s="62"/>
      <c r="L77" s="62"/>
      <c r="M77" s="62"/>
    </row>
    <row r="78" spans="1:13" ht="13.5" thickTop="1" x14ac:dyDescent="0.2">
      <c r="A78" s="162" t="s">
        <v>138</v>
      </c>
      <c r="B78" s="163">
        <f>SUM(B3:B77)</f>
        <v>19455</v>
      </c>
      <c r="C78" s="164">
        <f>SUM(C3:C77)</f>
        <v>53173</v>
      </c>
      <c r="D78" s="165">
        <f>IF($C$80&lt;&gt;0,C78/$C$80*100,0)</f>
        <v>66.298845415326298</v>
      </c>
      <c r="E78" s="163">
        <f>SUM(E3:E77)</f>
        <v>15064</v>
      </c>
      <c r="F78" s="164">
        <f>SUM(F3:F77)</f>
        <v>45938</v>
      </c>
      <c r="G78" s="165">
        <f>IF($F$80&lt;&gt;0,F78/$F$80*100,0)</f>
        <v>64.291212405357371</v>
      </c>
      <c r="H78" s="166">
        <f t="shared" ref="H78:I80" si="12">IF(E78&lt;&gt;0,B78/E78*100,0)</f>
        <v>129.14896441848114</v>
      </c>
      <c r="I78" s="167">
        <f t="shared" si="12"/>
        <v>115.74948844094214</v>
      </c>
      <c r="J78" s="62"/>
      <c r="K78" s="62"/>
      <c r="L78" s="62"/>
      <c r="M78" s="62"/>
    </row>
    <row r="79" spans="1:13" ht="13.5" thickBot="1" x14ac:dyDescent="0.25">
      <c r="A79" s="168" t="s">
        <v>139</v>
      </c>
      <c r="B79" s="169">
        <f>'[1]dolasci K'!B49</f>
        <v>10756</v>
      </c>
      <c r="C79" s="170">
        <f>'[1]nocenja K'!B49</f>
        <v>27029</v>
      </c>
      <c r="D79" s="171">
        <f>IF($C$80&lt;&gt;0,C79/$C$80*100,0)</f>
        <v>33.701154584673695</v>
      </c>
      <c r="E79" s="169">
        <f>'[1]dolasci K'!F49</f>
        <v>10405</v>
      </c>
      <c r="F79" s="170">
        <f>'[1]nocenja K'!F49</f>
        <v>25515</v>
      </c>
      <c r="G79" s="171">
        <f>IF($F$80&lt;&gt;0,F79/$F$80*100,0)</f>
        <v>35.708787594642629</v>
      </c>
      <c r="H79" s="172">
        <f t="shared" si="12"/>
        <v>103.37337818356561</v>
      </c>
      <c r="I79" s="173">
        <f t="shared" si="12"/>
        <v>105.93376445228297</v>
      </c>
      <c r="J79" s="62"/>
      <c r="K79" s="62"/>
      <c r="L79" s="62"/>
      <c r="M79" s="62"/>
    </row>
    <row r="80" spans="1:13" ht="14.25" thickTop="1" thickBot="1" x14ac:dyDescent="0.25">
      <c r="A80" s="174" t="s">
        <v>140</v>
      </c>
      <c r="B80" s="175">
        <f t="shared" ref="B80:G80" si="13">SUM(B78:B79)</f>
        <v>30211</v>
      </c>
      <c r="C80" s="176">
        <f t="shared" si="13"/>
        <v>80202</v>
      </c>
      <c r="D80" s="177">
        <f t="shared" si="13"/>
        <v>100</v>
      </c>
      <c r="E80" s="175">
        <f t="shared" si="13"/>
        <v>25469</v>
      </c>
      <c r="F80" s="176">
        <f t="shared" si="13"/>
        <v>71453</v>
      </c>
      <c r="G80" s="177">
        <f t="shared" si="13"/>
        <v>100</v>
      </c>
      <c r="H80" s="178">
        <f t="shared" si="12"/>
        <v>118.61871294514901</v>
      </c>
      <c r="I80" s="179">
        <f t="shared" si="12"/>
        <v>112.24441241095546</v>
      </c>
      <c r="J80" s="62"/>
      <c r="K80" s="62"/>
      <c r="L80" s="62"/>
      <c r="M80" s="62"/>
    </row>
    <row r="81" spans="1:13" ht="13.5" thickTop="1" x14ac:dyDescent="0.2">
      <c r="A81" s="180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">
      <c r="A82" s="180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">
      <c r="A83" s="180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"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"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"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">
      <c r="A87" s="180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">
      <c r="A88" s="180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">
      <c r="A89" s="180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">
      <c r="A90" s="180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">
      <c r="A91" s="180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">
      <c r="A92" s="180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">
      <c r="A93" s="180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">
      <c r="A94" s="180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">
      <c r="A95" s="180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">
      <c r="A96" s="180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">
      <c r="A97" s="180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">
      <c r="A98" s="180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">
      <c r="A99" s="180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">
      <c r="A100" s="180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">
      <c r="A101" s="180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">
      <c r="A102" s="180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">
      <c r="A103" s="180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">
      <c r="A104" s="180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">
      <c r="A105" s="180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">
      <c r="A106" s="180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">
      <c r="A107" s="180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">
      <c r="A108" s="180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">
      <c r="A109" s="180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">
      <c r="A110" s="180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">
      <c r="A111" s="180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">
      <c r="A112" s="180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">
      <c r="A113" s="180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">
      <c r="A114" s="180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">
      <c r="A115" s="180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">
      <c r="A116" s="180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">
      <c r="A117" s="180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">
      <c r="A118" s="180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">
      <c r="A119" s="180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">
      <c r="A120" s="180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">
      <c r="A121" s="180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">
      <c r="A122" s="180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">
      <c r="A123" s="180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">
      <c r="A124" s="180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">
      <c r="A125" s="180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">
      <c r="A126" s="180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">
      <c r="A127" s="180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">
      <c r="A128" s="180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">
      <c r="A129" s="180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">
      <c r="A130" s="180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">
      <c r="A131" s="180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">
      <c r="A132" s="180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">
      <c r="A133" s="180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">
      <c r="A134" s="180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">
      <c r="A135" s="180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">
      <c r="A136" s="180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">
      <c r="A137" s="180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">
      <c r="A138" s="180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">
      <c r="A139" s="180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">
      <c r="A140" s="180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">
      <c r="A141" s="180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">
      <c r="A142" s="180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">
      <c r="A143" s="180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">
      <c r="A144" s="180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">
      <c r="A145" s="180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">
      <c r="A146" s="180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">
      <c r="A147" s="180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">
      <c r="A148" s="180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">
      <c r="A149" s="180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">
      <c r="A150" s="180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">
      <c r="A151" s="180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">
      <c r="A152" s="180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">
      <c r="A153" s="180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">
      <c r="A154" s="180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">
      <c r="A155" s="180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">
      <c r="A156" s="180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">
      <c r="A157" s="180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">
      <c r="A158" s="180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">
      <c r="A159" s="180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">
      <c r="A160" s="180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">
      <c r="A161" s="180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">
      <c r="A162" s="180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">
      <c r="A163" s="180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">
      <c r="A164" s="180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">
      <c r="A165" s="180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">
      <c r="A166" s="180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">
      <c r="A167" s="180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">
      <c r="A168" s="180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">
      <c r="A169" s="180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">
      <c r="A170" s="180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">
      <c r="A171" s="180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">
      <c r="A172" s="180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">
      <c r="A173" s="180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">
      <c r="A174" s="180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">
      <c r="A175" s="180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">
      <c r="A176" s="180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">
      <c r="A177" s="180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">
      <c r="A178" s="180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">
      <c r="A179" s="180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">
      <c r="A180" s="180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">
      <c r="A181" s="180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">
      <c r="A182" s="180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">
      <c r="A183" s="180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">
      <c r="A184" s="180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">
      <c r="A185" s="180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">
      <c r="A186" s="180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">
      <c r="A187" s="180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">
      <c r="A188" s="180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">
      <c r="A189" s="180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">
      <c r="A190" s="180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">
      <c r="A191" s="180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">
      <c r="A192" s="180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">
      <c r="A193" s="180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">
      <c r="A194" s="180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">
      <c r="A195" s="180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">
      <c r="A196" s="180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">
      <c r="A197" s="180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">
      <c r="A198" s="180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">
      <c r="A199" s="180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">
      <c r="A200" s="180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">
      <c r="A201" s="180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">
      <c r="A202" s="180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">
      <c r="A203" s="180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">
      <c r="A204" s="180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">
      <c r="A205" s="180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">
      <c r="A206" s="180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">
      <c r="A207" s="180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">
      <c r="A208" s="180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">
      <c r="A209" s="180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">
      <c r="A210" s="180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">
      <c r="A211" s="180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">
      <c r="A212" s="180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">
      <c r="A213" s="180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">
      <c r="A214" s="180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">
      <c r="A215" s="180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">
      <c r="A216" s="180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">
      <c r="A217" s="180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">
      <c r="A218" s="180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">
      <c r="A219" s="180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">
      <c r="A220" s="180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">
      <c r="A221" s="180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">
      <c r="A222" s="180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">
      <c r="A223" s="180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">
      <c r="A224" s="180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">
      <c r="A225" s="180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">
      <c r="A226" s="180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">
      <c r="A227" s="180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">
      <c r="A228" s="180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">
      <c r="A229" s="180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">
      <c r="A230" s="180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">
      <c r="A231" s="180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">
      <c r="A232" s="180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">
      <c r="A233" s="180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</row>
  </sheetData>
  <sortState ref="A3:I77">
    <sortCondition descending="1" ref="C2"/>
  </sortState>
  <mergeCells count="1">
    <mergeCell ref="A1:A2"/>
  </mergeCells>
  <pageMargins left="0.27559055118110237" right="0.15748031496062992" top="1.73" bottom="1.3385826771653544" header="0.47244094488188981" footer="0.59055118110236227"/>
  <pageSetup paperSize="9" scale="110" orientation="portrait" horizontalDpi="300" verticalDpi="300" r:id="rId1"/>
  <headerFooter alignWithMargins="0">
    <oddHeader xml:space="preserve">&amp;C&amp;"Verdana,Regular"TURISTIČKA ZAJEDNICA KVARNERA
Turistički promet inozemnih gostiju po zemljama pripadnosti
 u mjesecu prosincu 2014. godine
</oddHeader>
    <oddFooter>&amp;L&amp;"Verdana,Regular"&amp;8IZVOR: Priređeno prema podacima TZK za prosinac 2014.g. prikupljenih anketom turističkih zajednica. 
U Opatiji, 7. siječnja 2015. godine&amp;R&amp;"Verdana,Regular"3</oddFooter>
  </headerFooter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8"/>
  <sheetViews>
    <sheetView view="pageLayout" topLeftCell="A3" zoomScale="85" zoomScaleNormal="100" zoomScaleSheetLayoutView="110" zoomScalePageLayoutView="85" workbookViewId="0">
      <selection activeCell="B36" sqref="B36"/>
    </sheetView>
  </sheetViews>
  <sheetFormatPr defaultRowHeight="12.75" x14ac:dyDescent="0.2"/>
  <cols>
    <col min="1" max="1" width="20.28515625" bestFit="1" customWidth="1"/>
    <col min="2" max="2" width="15.85546875" customWidth="1"/>
    <col min="3" max="3" width="10" bestFit="1" customWidth="1"/>
    <col min="4" max="4" width="14.7109375" bestFit="1" customWidth="1"/>
    <col min="5" max="5" width="10" bestFit="1" customWidth="1"/>
    <col min="6" max="6" width="13.140625" customWidth="1"/>
    <col min="7" max="7" width="14.5703125" customWidth="1"/>
  </cols>
  <sheetData>
    <row r="1" spans="1:7" ht="13.5" thickBot="1" x14ac:dyDescent="0.25">
      <c r="B1" s="182">
        <v>2014</v>
      </c>
      <c r="C1" s="183"/>
      <c r="D1" s="182">
        <v>2013</v>
      </c>
      <c r="E1" s="183"/>
    </row>
    <row r="2" spans="1:7" ht="39" thickBot="1" x14ac:dyDescent="0.25">
      <c r="A2" s="184" t="s">
        <v>141</v>
      </c>
      <c r="B2" s="185" t="s">
        <v>142</v>
      </c>
      <c r="C2" s="186" t="s">
        <v>143</v>
      </c>
      <c r="D2" s="187" t="s">
        <v>142</v>
      </c>
      <c r="E2" s="185" t="s">
        <v>144</v>
      </c>
      <c r="F2" s="185" t="s">
        <v>145</v>
      </c>
      <c r="G2" s="186" t="s">
        <v>146</v>
      </c>
    </row>
    <row r="3" spans="1:7" ht="14.25" x14ac:dyDescent="0.2">
      <c r="A3" s="188" t="s">
        <v>147</v>
      </c>
      <c r="B3" s="189">
        <f>'[1]kapaciteti M 2014'!B4</f>
        <v>26396</v>
      </c>
      <c r="C3" s="190">
        <f>'[1]kapaciteti M 2014'!C4</f>
        <v>87.372149217172563</v>
      </c>
      <c r="D3" s="189">
        <f>'[1]kapaciteti M 2013'!B4</f>
        <v>22029</v>
      </c>
      <c r="E3" s="190">
        <f>'[1]kapaciteti M 2013'!C4</f>
        <v>86.493384114020969</v>
      </c>
      <c r="F3" s="189">
        <f t="shared" ref="F3:F13" si="0">IF(D3&lt;&gt;0,(B3/D3)*100,0)</f>
        <v>119.82386853692859</v>
      </c>
      <c r="G3" s="191">
        <f>C3-E3</f>
        <v>0.87876510315159351</v>
      </c>
    </row>
    <row r="4" spans="1:7" ht="14.25" x14ac:dyDescent="0.2">
      <c r="A4" s="192" t="s">
        <v>148</v>
      </c>
      <c r="B4" s="189">
        <f>'[1]kapaciteti M 2014'!B5</f>
        <v>3038</v>
      </c>
      <c r="C4" s="193">
        <f>'[1]kapaciteti M 2014'!C5</f>
        <v>10.055939889444241</v>
      </c>
      <c r="D4" s="189">
        <f>'[1]kapaciteti M 2013'!B5</f>
        <v>2840</v>
      </c>
      <c r="E4" s="193">
        <f>'[1]kapaciteti M 2013'!C5</f>
        <v>11.150810789587341</v>
      </c>
      <c r="F4" s="189">
        <f t="shared" si="0"/>
        <v>106.97183098591549</v>
      </c>
      <c r="G4" s="194">
        <f>C4-E4</f>
        <v>-1.0948709001430998</v>
      </c>
    </row>
    <row r="5" spans="1:7" ht="14.25" x14ac:dyDescent="0.2">
      <c r="A5" s="192" t="s">
        <v>149</v>
      </c>
      <c r="B5" s="189">
        <f>'[1]kapaciteti M 2014'!B6</f>
        <v>172</v>
      </c>
      <c r="C5" s="193">
        <f>'[1]kapaciteti M 2014'!C6</f>
        <v>0.5693290523319321</v>
      </c>
      <c r="D5" s="189">
        <f>'[1]kapaciteti M 2013'!B6</f>
        <v>28</v>
      </c>
      <c r="E5" s="193">
        <f>'[1]kapaciteti M 2013'!C6</f>
        <v>0.10993757116494562</v>
      </c>
      <c r="F5" s="189">
        <f t="shared" si="0"/>
        <v>614.28571428571433</v>
      </c>
      <c r="G5" s="194">
        <f>C5-E5</f>
        <v>0.45939148116698647</v>
      </c>
    </row>
    <row r="6" spans="1:7" ht="14.25" x14ac:dyDescent="0.2">
      <c r="A6" s="192" t="s">
        <v>150</v>
      </c>
      <c r="B6" s="189">
        <f>'[1]kapaciteti M 2014'!B7</f>
        <v>236</v>
      </c>
      <c r="C6" s="193">
        <f>'[1]kapaciteti M 2014'!C7</f>
        <v>0.78117242064148817</v>
      </c>
      <c r="D6" s="189">
        <f>'[1]kapaciteti M 2013'!B7</f>
        <v>273</v>
      </c>
      <c r="E6" s="193">
        <f>'[1]kapaciteti M 2013'!C7</f>
        <v>1.0718913188582198</v>
      </c>
      <c r="F6" s="189">
        <f t="shared" si="0"/>
        <v>86.446886446886452</v>
      </c>
      <c r="G6" s="194">
        <f>C6-E6</f>
        <v>-0.29071889821673158</v>
      </c>
    </row>
    <row r="7" spans="1:7" ht="14.25" x14ac:dyDescent="0.2">
      <c r="A7" s="192" t="s">
        <v>151</v>
      </c>
      <c r="B7" s="189">
        <f>'[1]kapaciteti M 2014'!B8</f>
        <v>369</v>
      </c>
      <c r="C7" s="193">
        <f>'[1]kapaciteti M 2014'!C8</f>
        <v>1.2214094204097845</v>
      </c>
      <c r="D7" s="189">
        <f>'[1]kapaciteti M 2013'!B8</f>
        <v>299</v>
      </c>
      <c r="E7" s="193">
        <f>'[1]kapaciteti M 2013'!C8</f>
        <v>1.1739762063685264</v>
      </c>
      <c r="F7" s="189">
        <f t="shared" si="0"/>
        <v>123.4113712374582</v>
      </c>
      <c r="G7" s="194">
        <f>C7-E7</f>
        <v>4.7433214041258109E-2</v>
      </c>
    </row>
    <row r="8" spans="1:7" ht="25.5" x14ac:dyDescent="0.2">
      <c r="A8" s="195" t="s">
        <v>152</v>
      </c>
      <c r="B8" s="196">
        <f>SUM(B3:B7)</f>
        <v>30211</v>
      </c>
      <c r="C8" s="197">
        <f>SUM(C3:C7)</f>
        <v>100.00000000000001</v>
      </c>
      <c r="D8" s="196">
        <f>SUM(D3:D7)</f>
        <v>25469</v>
      </c>
      <c r="E8" s="197">
        <f>SUM(E3:E7)</f>
        <v>100</v>
      </c>
      <c r="F8" s="197">
        <f t="shared" si="0"/>
        <v>118.61871294514901</v>
      </c>
      <c r="G8" s="198" t="s">
        <v>153</v>
      </c>
    </row>
    <row r="9" spans="1:7" ht="14.25" x14ac:dyDescent="0.2">
      <c r="A9" s="192" t="s">
        <v>154</v>
      </c>
      <c r="B9" s="199">
        <f>'[1]kapaciteti M 2014'!B10</f>
        <v>93</v>
      </c>
      <c r="C9" s="193">
        <f>'[1]kapaciteti M 2014'!C10</f>
        <v>41.891891891891895</v>
      </c>
      <c r="D9" s="199">
        <f>'[1]kapaciteti M 2013'!B10</f>
        <v>120</v>
      </c>
      <c r="E9" s="193">
        <f>'[1]kapaciteti M 2013'!C10</f>
        <v>47.430830039525688</v>
      </c>
      <c r="F9" s="189">
        <f t="shared" si="0"/>
        <v>77.5</v>
      </c>
      <c r="G9" s="194">
        <f>C9-E9</f>
        <v>-5.5389381476337931</v>
      </c>
    </row>
    <row r="10" spans="1:7" ht="14.25" x14ac:dyDescent="0.2">
      <c r="A10" s="192" t="s">
        <v>155</v>
      </c>
      <c r="B10" s="199">
        <f>'[1]kapaciteti M 2014'!B11</f>
        <v>10</v>
      </c>
      <c r="C10" s="193">
        <f>'[1]kapaciteti M 2014'!C11</f>
        <v>4.5045045045045047</v>
      </c>
      <c r="D10" s="199">
        <f>'[1]kapaciteti M 2013'!B11</f>
        <v>34</v>
      </c>
      <c r="E10" s="193">
        <f>'[1]kapaciteti M 2013'!C11</f>
        <v>13.438735177865613</v>
      </c>
      <c r="F10" s="189">
        <f t="shared" si="0"/>
        <v>29.411764705882355</v>
      </c>
      <c r="G10" s="194">
        <f>C10-E10</f>
        <v>-8.9342306733611085</v>
      </c>
    </row>
    <row r="11" spans="1:7" ht="14.25" x14ac:dyDescent="0.2">
      <c r="A11" s="192" t="s">
        <v>156</v>
      </c>
      <c r="B11" s="199">
        <f>'[1]kapaciteti M 2014'!B12</f>
        <v>119</v>
      </c>
      <c r="C11" s="193">
        <f>'[1]kapaciteti M 2014'!C12</f>
        <v>53.603603603603602</v>
      </c>
      <c r="D11" s="199">
        <f>'[1]kapaciteti M 2013'!B12</f>
        <v>99</v>
      </c>
      <c r="E11" s="193">
        <f>'[1]kapaciteti M 2013'!C12</f>
        <v>39.130434782608695</v>
      </c>
      <c r="F11" s="189">
        <f t="shared" si="0"/>
        <v>120.20202020202019</v>
      </c>
      <c r="G11" s="194">
        <f>C11-E11</f>
        <v>14.473168820994907</v>
      </c>
    </row>
    <row r="12" spans="1:7" ht="25.5" x14ac:dyDescent="0.2">
      <c r="A12" s="195" t="s">
        <v>157</v>
      </c>
      <c r="B12" s="196">
        <f>SUM(B9:B11)</f>
        <v>222</v>
      </c>
      <c r="C12" s="197">
        <f>SUM(C9:C11)</f>
        <v>100</v>
      </c>
      <c r="D12" s="196">
        <f>SUM(D9:D11)</f>
        <v>253</v>
      </c>
      <c r="E12" s="197">
        <f>SUM(E9:E11)</f>
        <v>100</v>
      </c>
      <c r="F12" s="197">
        <f t="shared" si="0"/>
        <v>87.747035573122531</v>
      </c>
      <c r="G12" s="197" t="s">
        <v>153</v>
      </c>
    </row>
    <row r="13" spans="1:7" ht="15" thickBot="1" x14ac:dyDescent="0.25">
      <c r="A13" s="200" t="s">
        <v>158</v>
      </c>
      <c r="B13" s="201">
        <f>SUM(B8,B12)</f>
        <v>30433</v>
      </c>
      <c r="C13" s="201"/>
      <c r="D13" s="201">
        <f>SUM(D8,D12)</f>
        <v>25722</v>
      </c>
      <c r="E13" s="201"/>
      <c r="F13" s="201">
        <f t="shared" si="0"/>
        <v>118.31506103724439</v>
      </c>
      <c r="G13" s="202"/>
    </row>
    <row r="15" spans="1:7" ht="13.5" thickBot="1" x14ac:dyDescent="0.25"/>
    <row r="16" spans="1:7" ht="13.5" thickBot="1" x14ac:dyDescent="0.25">
      <c r="B16" s="182">
        <v>2014</v>
      </c>
      <c r="C16" s="183"/>
      <c r="D16" s="182">
        <v>2013</v>
      </c>
      <c r="E16" s="183"/>
    </row>
    <row r="17" spans="1:7" ht="39" thickBot="1" x14ac:dyDescent="0.25">
      <c r="A17" s="184" t="s">
        <v>141</v>
      </c>
      <c r="B17" s="185" t="s">
        <v>159</v>
      </c>
      <c r="C17" s="186" t="s">
        <v>143</v>
      </c>
      <c r="D17" s="187" t="s">
        <v>159</v>
      </c>
      <c r="E17" s="185" t="s">
        <v>144</v>
      </c>
      <c r="F17" s="185" t="s">
        <v>160</v>
      </c>
      <c r="G17" s="186" t="s">
        <v>146</v>
      </c>
    </row>
    <row r="18" spans="1:7" ht="14.25" x14ac:dyDescent="0.2">
      <c r="A18" s="188" t="s">
        <v>147</v>
      </c>
      <c r="B18" s="189">
        <f>'[1]kapaciteti M 2014'!B20</f>
        <v>62705</v>
      </c>
      <c r="C18" s="190">
        <f>'[1]kapaciteti M 2014'!C20</f>
        <v>78.183835814568212</v>
      </c>
      <c r="D18" s="189">
        <f>'[1]kapaciteti M 2013'!B20</f>
        <v>57444</v>
      </c>
      <c r="E18" s="190">
        <f>'[1]kapaciteti M 2013'!C20</f>
        <v>80.394105216016115</v>
      </c>
      <c r="F18" s="189">
        <f t="shared" ref="F18:F28" si="1">IF(D18&lt;&gt;0,(B18/D18)*100,0)</f>
        <v>109.15848478518208</v>
      </c>
      <c r="G18" s="191">
        <f>C18-E18</f>
        <v>-2.2102694014479027</v>
      </c>
    </row>
    <row r="19" spans="1:7" ht="14.25" x14ac:dyDescent="0.2">
      <c r="A19" s="192" t="s">
        <v>148</v>
      </c>
      <c r="B19" s="189">
        <f>'[1]kapaciteti M 2014'!B21</f>
        <v>13418</v>
      </c>
      <c r="C19" s="190">
        <f>'[1]kapaciteti M 2014'!C21</f>
        <v>16.73025610333907</v>
      </c>
      <c r="D19" s="189">
        <f>'[1]kapaciteti M 2013'!B21</f>
        <v>11622</v>
      </c>
      <c r="E19" s="190">
        <f>'[1]kapaciteti M 2013'!C21</f>
        <v>16.265237288847214</v>
      </c>
      <c r="F19" s="189">
        <f t="shared" si="1"/>
        <v>115.45345035277921</v>
      </c>
      <c r="G19" s="194">
        <f>C19-E19</f>
        <v>0.46501881449185589</v>
      </c>
    </row>
    <row r="20" spans="1:7" ht="14.25" x14ac:dyDescent="0.2">
      <c r="A20" s="192" t="s">
        <v>149</v>
      </c>
      <c r="B20" s="189">
        <f>'[1]kapaciteti M 2014'!B22</f>
        <v>867</v>
      </c>
      <c r="C20" s="190">
        <f>'[1]kapaciteti M 2014'!C22</f>
        <v>1.0810204234308372</v>
      </c>
      <c r="D20" s="189">
        <f>'[1]kapaciteti M 2013'!B22</f>
        <v>97</v>
      </c>
      <c r="E20" s="190">
        <f>'[1]kapaciteti M 2013'!C22</f>
        <v>0.13575357227828083</v>
      </c>
      <c r="F20" s="189">
        <f t="shared" si="1"/>
        <v>893.81443298969077</v>
      </c>
      <c r="G20" s="194">
        <f>C20-E20</f>
        <v>0.94526685115255638</v>
      </c>
    </row>
    <row r="21" spans="1:7" ht="14.25" x14ac:dyDescent="0.2">
      <c r="A21" s="192" t="s">
        <v>150</v>
      </c>
      <c r="B21" s="189">
        <f>'[1]kapaciteti M 2014'!B23</f>
        <v>1849</v>
      </c>
      <c r="C21" s="190">
        <f>'[1]kapaciteti M 2014'!C23</f>
        <v>2.3054287922994439</v>
      </c>
      <c r="D21" s="189">
        <f>'[1]kapaciteti M 2013'!B23</f>
        <v>1297</v>
      </c>
      <c r="E21" s="190">
        <f>'[1]kapaciteti M 2013'!C23</f>
        <v>1.8151792087106211</v>
      </c>
      <c r="F21" s="189">
        <f t="shared" si="1"/>
        <v>142.55975327679261</v>
      </c>
      <c r="G21" s="194">
        <f>C21-E21</f>
        <v>0.49024958358882276</v>
      </c>
    </row>
    <row r="22" spans="1:7" ht="14.25" x14ac:dyDescent="0.2">
      <c r="A22" s="192" t="s">
        <v>151</v>
      </c>
      <c r="B22" s="189">
        <f>'[1]kapaciteti M 2014'!B24</f>
        <v>1363</v>
      </c>
      <c r="C22" s="190">
        <f>'[1]kapaciteti M 2014'!C24</f>
        <v>1.6994588663624348</v>
      </c>
      <c r="D22" s="189">
        <f>'[1]kapaciteti M 2013'!B24</f>
        <v>993</v>
      </c>
      <c r="E22" s="190">
        <f>'[1]kapaciteti M 2013'!C24</f>
        <v>1.3897247141477613</v>
      </c>
      <c r="F22" s="189">
        <f t="shared" si="1"/>
        <v>137.26082578046322</v>
      </c>
      <c r="G22" s="194">
        <f>C22-E22</f>
        <v>0.30973415221467349</v>
      </c>
    </row>
    <row r="23" spans="1:7" ht="25.5" x14ac:dyDescent="0.2">
      <c r="A23" s="195" t="s">
        <v>152</v>
      </c>
      <c r="B23" s="196">
        <f>'[1]kapaciteti M 2014'!B25</f>
        <v>80202</v>
      </c>
      <c r="C23" s="197">
        <f>'[1]kapaciteti M 2014'!C25</f>
        <v>100</v>
      </c>
      <c r="D23" s="196">
        <f>'[1]kapaciteti M 2013'!B25</f>
        <v>71453</v>
      </c>
      <c r="E23" s="197">
        <f>'[1]kapaciteti M 2013'!C25</f>
        <v>99.999999999999986</v>
      </c>
      <c r="F23" s="197">
        <f t="shared" si="1"/>
        <v>112.24441241095546</v>
      </c>
      <c r="G23" s="198" t="s">
        <v>153</v>
      </c>
    </row>
    <row r="24" spans="1:7" ht="14.25" x14ac:dyDescent="0.2">
      <c r="A24" s="192" t="s">
        <v>154</v>
      </c>
      <c r="B24" s="189">
        <f>'[1]kapaciteti M 2014'!B26</f>
        <v>1123</v>
      </c>
      <c r="C24" s="190">
        <f>'[1]kapaciteti M 2014'!C26</f>
        <v>33.21502514049098</v>
      </c>
      <c r="D24" s="189">
        <f>'[1]kapaciteti M 2013'!B26</f>
        <v>1120</v>
      </c>
      <c r="E24" s="190">
        <f>'[1]kapaciteti M 2013'!C26</f>
        <v>45.362494937221548</v>
      </c>
      <c r="F24" s="189">
        <f t="shared" si="1"/>
        <v>100.26785714285715</v>
      </c>
      <c r="G24" s="194">
        <f>C24-E24</f>
        <v>-12.147469796730569</v>
      </c>
    </row>
    <row r="25" spans="1:7" ht="14.25" x14ac:dyDescent="0.2">
      <c r="A25" s="192" t="s">
        <v>155</v>
      </c>
      <c r="B25" s="189">
        <f>'[1]kapaciteti M 2014'!B27</f>
        <v>325</v>
      </c>
      <c r="C25" s="190">
        <f>'[1]kapaciteti M 2014'!C27</f>
        <v>9.6125406684412891</v>
      </c>
      <c r="D25" s="189">
        <f>'[1]kapaciteti M 2013'!B27</f>
        <v>228</v>
      </c>
      <c r="E25" s="190">
        <f>'[1]kapaciteti M 2013'!C27</f>
        <v>9.2345078979343871</v>
      </c>
      <c r="F25" s="189">
        <f t="shared" si="1"/>
        <v>142.54385964912282</v>
      </c>
      <c r="G25" s="194">
        <f>C25-E25</f>
        <v>0.37803277050690198</v>
      </c>
    </row>
    <row r="26" spans="1:7" ht="14.25" x14ac:dyDescent="0.2">
      <c r="A26" s="192" t="s">
        <v>156</v>
      </c>
      <c r="B26" s="189">
        <f>'[1]kapaciteti M 2014'!B28</f>
        <v>1933</v>
      </c>
      <c r="C26" s="190">
        <f>'[1]kapaciteti M 2014'!C28</f>
        <v>57.172434191067737</v>
      </c>
      <c r="D26" s="189">
        <f>'[1]kapaciteti M 2013'!B28</f>
        <v>1121</v>
      </c>
      <c r="E26" s="190">
        <f>'[1]kapaciteti M 2013'!C28</f>
        <v>45.402997164844066</v>
      </c>
      <c r="F26" s="189">
        <f t="shared" si="1"/>
        <v>172.43532560214095</v>
      </c>
      <c r="G26" s="194">
        <f>C26-E26</f>
        <v>11.76943702622367</v>
      </c>
    </row>
    <row r="27" spans="1:7" ht="25.5" x14ac:dyDescent="0.2">
      <c r="A27" s="195" t="s">
        <v>157</v>
      </c>
      <c r="B27" s="196">
        <f>'[1]kapaciteti M 2014'!B29</f>
        <v>3381</v>
      </c>
      <c r="C27" s="197">
        <f>'[1]kapaciteti M 2014'!C29</f>
        <v>100</v>
      </c>
      <c r="D27" s="196">
        <f>'[1]kapaciteti M 2013'!B29</f>
        <v>2469</v>
      </c>
      <c r="E27" s="197">
        <f>'[1]kapaciteti M 2013'!C29</f>
        <v>100</v>
      </c>
      <c r="F27" s="197">
        <f t="shared" si="1"/>
        <v>136.93803159173754</v>
      </c>
      <c r="G27" s="197" t="s">
        <v>153</v>
      </c>
    </row>
    <row r="28" spans="1:7" ht="15" thickBot="1" x14ac:dyDescent="0.25">
      <c r="A28" s="200" t="s">
        <v>158</v>
      </c>
      <c r="B28" s="201">
        <f>'[1]kapaciteti M 2014'!B30</f>
        <v>83583</v>
      </c>
      <c r="C28" s="201"/>
      <c r="D28" s="201">
        <f>'[1]kapaciteti M 2013'!B30</f>
        <v>73922</v>
      </c>
      <c r="E28" s="201"/>
      <c r="F28" s="201">
        <f t="shared" si="1"/>
        <v>113.06918102865183</v>
      </c>
      <c r="G28" s="202"/>
    </row>
  </sheetData>
  <pageMargins left="2.31" right="0.31496062992125984" top="0.9055118110236221" bottom="0.77" header="0.23622047244094491" footer="0.14000000000000001"/>
  <pageSetup paperSize="9" scale="85" orientation="landscape" horizontalDpi="4294967295" r:id="rId1"/>
  <headerFooter alignWithMargins="0">
    <oddHeader>&amp;C&amp;"Verdana,Regular"TURISTIČKA ZAJEDNICA KVARNERA
Turistički promet za mjesec prosinac 2014.g. prema vrsti smještaja usporedba s podacima za mjesec prosinac 2013.g.</oddHeader>
    <oddFooter>&amp;L&amp;"Verdana,Regular"IZVOR: Priređeno prema podacima TZK za prosinac 2014.g. prikupljenih anketom turističkih zajednica. 
U Opatiji, 7. siječnja 2015. godine&amp;R&amp;"Verdana,Regular"5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376"/>
  <sheetViews>
    <sheetView view="pageLayout" zoomScaleNormal="100" zoomScaleSheetLayoutView="100" workbookViewId="0">
      <selection sqref="A1:A2"/>
    </sheetView>
  </sheetViews>
  <sheetFormatPr defaultRowHeight="12.75" x14ac:dyDescent="0.2"/>
  <cols>
    <col min="1" max="1" width="18" customWidth="1"/>
    <col min="2" max="2" width="8.140625" bestFit="1" customWidth="1"/>
    <col min="3" max="3" width="9.28515625" customWidth="1"/>
    <col min="4" max="4" width="9" bestFit="1" customWidth="1"/>
    <col min="5" max="5" width="6" bestFit="1" customWidth="1"/>
    <col min="6" max="6" width="7.7109375" bestFit="1" customWidth="1"/>
    <col min="7" max="8" width="9" bestFit="1" customWidth="1"/>
    <col min="9" max="9" width="6" bestFit="1" customWidth="1"/>
    <col min="10" max="10" width="6.7109375" style="64" bestFit="1" customWidth="1"/>
    <col min="11" max="11" width="6.5703125" style="64" bestFit="1" customWidth="1"/>
    <col min="12" max="12" width="7" style="64" bestFit="1" customWidth="1"/>
  </cols>
  <sheetData>
    <row r="1" spans="1:18" s="9" customFormat="1" ht="13.5" customHeight="1" thickTop="1" x14ac:dyDescent="0.2">
      <c r="A1" s="387" t="s">
        <v>0</v>
      </c>
      <c r="B1" s="66" t="s">
        <v>1</v>
      </c>
      <c r="C1" s="67"/>
      <c r="D1" s="68"/>
      <c r="E1" s="69"/>
      <c r="F1" s="66" t="s">
        <v>2</v>
      </c>
      <c r="G1" s="67"/>
      <c r="H1" s="68"/>
      <c r="I1" s="69"/>
      <c r="J1" s="203" t="s">
        <v>3</v>
      </c>
      <c r="K1" s="204"/>
      <c r="L1" s="205"/>
      <c r="M1" s="8"/>
    </row>
    <row r="2" spans="1:18" s="9" customFormat="1" ht="22.5" customHeight="1" thickBot="1" x14ac:dyDescent="0.25">
      <c r="A2" s="388"/>
      <c r="B2" s="72" t="s">
        <v>4</v>
      </c>
      <c r="C2" s="73" t="s">
        <v>5</v>
      </c>
      <c r="D2" s="74" t="s">
        <v>6</v>
      </c>
      <c r="E2" s="75" t="s">
        <v>7</v>
      </c>
      <c r="F2" s="72" t="s">
        <v>4</v>
      </c>
      <c r="G2" s="73" t="s">
        <v>5</v>
      </c>
      <c r="H2" s="74" t="s">
        <v>6</v>
      </c>
      <c r="I2" s="75" t="s">
        <v>7</v>
      </c>
      <c r="J2" s="72" t="s">
        <v>161</v>
      </c>
      <c r="K2" s="73" t="s">
        <v>5</v>
      </c>
      <c r="L2" s="74" t="s">
        <v>6</v>
      </c>
    </row>
    <row r="3" spans="1:18" s="9" customFormat="1" ht="13.5" thickTop="1" x14ac:dyDescent="0.2">
      <c r="A3" s="76" t="s">
        <v>8</v>
      </c>
      <c r="B3" s="206">
        <f>'[2]ZBROJ K'!E2</f>
        <v>55925</v>
      </c>
      <c r="C3" s="207">
        <f>'[2]ZBROJ K'!F2</f>
        <v>311934</v>
      </c>
      <c r="D3" s="208">
        <f t="shared" ref="D3:D49" si="0">B3+C3</f>
        <v>367859</v>
      </c>
      <c r="E3" s="209">
        <f t="shared" ref="E3:E48" si="1">IF($D$49&lt;&gt;0,D3/$D$49*100,0)</f>
        <v>16.263914182042619</v>
      </c>
      <c r="F3" s="206">
        <f>'[2]ZBROJ K'!I2</f>
        <v>53986</v>
      </c>
      <c r="G3" s="207">
        <f>'[2]ZBROJ K'!J2</f>
        <v>294310</v>
      </c>
      <c r="H3" s="208">
        <f t="shared" ref="H3:H49" si="2">F3+G3</f>
        <v>348296</v>
      </c>
      <c r="I3" s="209">
        <f t="shared" ref="I3:I48" si="3">IF($H$49&lt;&gt;0,H3/$H$49*100,0)</f>
        <v>15.297953353663491</v>
      </c>
      <c r="J3" s="210">
        <f t="shared" ref="J3:L49" si="4">IF(F3&lt;&gt;0,B3/F3*100,0)</f>
        <v>103.59167191494092</v>
      </c>
      <c r="K3" s="211">
        <f t="shared" si="4"/>
        <v>105.98824368862765</v>
      </c>
      <c r="L3" s="208">
        <f t="shared" si="4"/>
        <v>105.61677423800447</v>
      </c>
    </row>
    <row r="4" spans="1:18" s="9" customFormat="1" x14ac:dyDescent="0.2">
      <c r="A4" s="86" t="s">
        <v>9</v>
      </c>
      <c r="B4" s="210">
        <f>'[2]ZBROJ K'!E3</f>
        <v>10074</v>
      </c>
      <c r="C4" s="207">
        <f>'[2]ZBROJ K'!F3</f>
        <v>68776</v>
      </c>
      <c r="D4" s="208">
        <f t="shared" si="0"/>
        <v>78850</v>
      </c>
      <c r="E4" s="209">
        <f t="shared" si="1"/>
        <v>3.4861445098639985</v>
      </c>
      <c r="F4" s="210">
        <f>'[2]ZBROJ K'!I3</f>
        <v>8412</v>
      </c>
      <c r="G4" s="207">
        <f>'[2]ZBROJ K'!J3</f>
        <v>63248</v>
      </c>
      <c r="H4" s="208">
        <f t="shared" si="2"/>
        <v>71660</v>
      </c>
      <c r="I4" s="209">
        <f t="shared" si="3"/>
        <v>3.147470362345608</v>
      </c>
      <c r="J4" s="212">
        <f t="shared" si="4"/>
        <v>119.75748930099857</v>
      </c>
      <c r="K4" s="213">
        <f t="shared" si="4"/>
        <v>108.74019731849229</v>
      </c>
      <c r="L4" s="214">
        <f t="shared" si="4"/>
        <v>110.03349148758024</v>
      </c>
    </row>
    <row r="5" spans="1:18" s="9" customFormat="1" x14ac:dyDescent="0.2">
      <c r="A5" s="86" t="s">
        <v>10</v>
      </c>
      <c r="B5" s="215">
        <f>'[2]ZBROJ K'!E5</f>
        <v>1478</v>
      </c>
      <c r="C5" s="213">
        <f>'[2]ZBROJ K'!F5</f>
        <v>40763</v>
      </c>
      <c r="D5" s="214">
        <f t="shared" si="0"/>
        <v>42241</v>
      </c>
      <c r="E5" s="209">
        <f t="shared" si="1"/>
        <v>1.8675742579729253</v>
      </c>
      <c r="F5" s="212">
        <f>'[2]ZBROJ K'!I5</f>
        <v>1464</v>
      </c>
      <c r="G5" s="207">
        <f>'[2]ZBROJ K'!J5</f>
        <v>43064</v>
      </c>
      <c r="H5" s="208">
        <f t="shared" si="2"/>
        <v>44528</v>
      </c>
      <c r="I5" s="209">
        <f t="shared" si="3"/>
        <v>1.9557711456115716</v>
      </c>
      <c r="J5" s="210">
        <f t="shared" si="4"/>
        <v>100.95628415300546</v>
      </c>
      <c r="K5" s="207">
        <f t="shared" si="4"/>
        <v>94.6567898941111</v>
      </c>
      <c r="L5" s="208">
        <f t="shared" si="4"/>
        <v>94.863905856988865</v>
      </c>
    </row>
    <row r="6" spans="1:18" s="9" customFormat="1" x14ac:dyDescent="0.2">
      <c r="A6" s="86" t="s">
        <v>11</v>
      </c>
      <c r="B6" s="210">
        <f>'[2]ZBROJ K'!E6</f>
        <v>369</v>
      </c>
      <c r="C6" s="207">
        <f>'[2]ZBROJ K'!F6</f>
        <v>16158</v>
      </c>
      <c r="D6" s="208">
        <f t="shared" si="0"/>
        <v>16527</v>
      </c>
      <c r="E6" s="209">
        <f t="shared" si="1"/>
        <v>0.73069765776185547</v>
      </c>
      <c r="F6" s="210">
        <f>'[2]ZBROJ K'!I6</f>
        <v>338</v>
      </c>
      <c r="G6" s="207">
        <f>'[2]ZBROJ K'!J6</f>
        <v>15889</v>
      </c>
      <c r="H6" s="208">
        <f t="shared" si="2"/>
        <v>16227</v>
      </c>
      <c r="I6" s="209">
        <f t="shared" si="3"/>
        <v>0.71272678718646632</v>
      </c>
      <c r="J6" s="212">
        <f t="shared" si="4"/>
        <v>109.17159763313609</v>
      </c>
      <c r="K6" s="213">
        <f t="shared" si="4"/>
        <v>101.69299515388003</v>
      </c>
      <c r="L6" s="214">
        <f t="shared" si="4"/>
        <v>101.84877056757256</v>
      </c>
      <c r="M6" s="8"/>
    </row>
    <row r="7" spans="1:18" s="9" customFormat="1" x14ac:dyDescent="0.2">
      <c r="A7" s="86" t="s">
        <v>12</v>
      </c>
      <c r="B7" s="210">
        <f>'[2]ZBROJ K'!E4</f>
        <v>1556</v>
      </c>
      <c r="C7" s="207">
        <f>'[2]ZBROJ K'!F4</f>
        <v>6721</v>
      </c>
      <c r="D7" s="208">
        <f t="shared" si="0"/>
        <v>8277</v>
      </c>
      <c r="E7" s="209">
        <f t="shared" si="1"/>
        <v>0.36594569572789237</v>
      </c>
      <c r="F7" s="210">
        <f>'[2]ZBROJ K'!I4</f>
        <v>1500</v>
      </c>
      <c r="G7" s="207">
        <f>'[2]ZBROJ K'!J4</f>
        <v>6165</v>
      </c>
      <c r="H7" s="208">
        <f t="shared" si="2"/>
        <v>7665</v>
      </c>
      <c r="I7" s="209">
        <f t="shared" si="3"/>
        <v>0.33666425240551329</v>
      </c>
      <c r="J7" s="212">
        <f t="shared" si="4"/>
        <v>103.73333333333335</v>
      </c>
      <c r="K7" s="213">
        <f t="shared" si="4"/>
        <v>109.01865369018653</v>
      </c>
      <c r="L7" s="214">
        <f t="shared" si="4"/>
        <v>107.9843444227006</v>
      </c>
    </row>
    <row r="8" spans="1:18" s="9" customFormat="1" ht="13.5" thickBot="1" x14ac:dyDescent="0.25">
      <c r="A8" s="216" t="s">
        <v>13</v>
      </c>
      <c r="B8" s="217">
        <f>SUM(B3:B7)</f>
        <v>69402</v>
      </c>
      <c r="C8" s="218">
        <f>SUM(C3:C7)</f>
        <v>444352</v>
      </c>
      <c r="D8" s="219">
        <f t="shared" si="0"/>
        <v>513754</v>
      </c>
      <c r="E8" s="220">
        <f t="shared" si="1"/>
        <v>22.714276303369292</v>
      </c>
      <c r="F8" s="217">
        <f>SUM(F3:F7)</f>
        <v>65700</v>
      </c>
      <c r="G8" s="221">
        <f>SUM(G3:G7)</f>
        <v>422676</v>
      </c>
      <c r="H8" s="219">
        <f t="shared" si="2"/>
        <v>488376</v>
      </c>
      <c r="I8" s="222">
        <f t="shared" si="3"/>
        <v>21.450585901212651</v>
      </c>
      <c r="J8" s="217">
        <f t="shared" si="4"/>
        <v>105.63470319634702</v>
      </c>
      <c r="K8" s="221">
        <f t="shared" si="4"/>
        <v>105.12827792446224</v>
      </c>
      <c r="L8" s="223">
        <f t="shared" si="4"/>
        <v>105.19640604779923</v>
      </c>
      <c r="M8" s="8"/>
      <c r="N8" s="8"/>
      <c r="O8" s="8"/>
      <c r="P8" s="8"/>
      <c r="Q8" s="8"/>
      <c r="R8" s="8"/>
    </row>
    <row r="9" spans="1:18" s="9" customFormat="1" ht="13.5" thickTop="1" x14ac:dyDescent="0.2">
      <c r="A9" s="76" t="s">
        <v>14</v>
      </c>
      <c r="B9" s="210">
        <f>'[2]ZBROJ K'!E14</f>
        <v>21168</v>
      </c>
      <c r="C9" s="207">
        <f>'[2]ZBROJ K'!F14</f>
        <v>69550</v>
      </c>
      <c r="D9" s="208">
        <f t="shared" si="0"/>
        <v>90718</v>
      </c>
      <c r="E9" s="209">
        <f t="shared" si="1"/>
        <v>4.0108567868844922</v>
      </c>
      <c r="F9" s="210">
        <f>'[2]ZBROJ K'!I14</f>
        <v>17653</v>
      </c>
      <c r="G9" s="207">
        <f>'[2]ZBROJ K'!J14</f>
        <v>58646</v>
      </c>
      <c r="H9" s="208">
        <f t="shared" si="2"/>
        <v>76299</v>
      </c>
      <c r="I9" s="209">
        <f t="shared" si="3"/>
        <v>3.3512258048647436</v>
      </c>
      <c r="J9" s="210">
        <f t="shared" si="4"/>
        <v>119.91162975131707</v>
      </c>
      <c r="K9" s="211">
        <f t="shared" si="4"/>
        <v>118.59291341267945</v>
      </c>
      <c r="L9" s="208">
        <f t="shared" si="4"/>
        <v>118.89801963328483</v>
      </c>
      <c r="M9" s="8"/>
      <c r="N9" s="8"/>
      <c r="O9" s="8"/>
      <c r="P9" s="8"/>
      <c r="Q9" s="8"/>
      <c r="R9" s="8"/>
    </row>
    <row r="10" spans="1:18" s="9" customFormat="1" x14ac:dyDescent="0.2">
      <c r="A10" s="86" t="s">
        <v>15</v>
      </c>
      <c r="B10" s="210">
        <f>'[2]ZBROJ K'!E18</f>
        <v>1975</v>
      </c>
      <c r="C10" s="207">
        <f>'[2]ZBROJ K'!F18</f>
        <v>22039</v>
      </c>
      <c r="D10" s="208">
        <f t="shared" si="0"/>
        <v>24014</v>
      </c>
      <c r="E10" s="209">
        <f t="shared" si="1"/>
        <v>1.0617155898525563</v>
      </c>
      <c r="F10" s="210">
        <f>'[2]ZBROJ K'!I18</f>
        <v>2467</v>
      </c>
      <c r="G10" s="207">
        <f>'[2]ZBROJ K'!J18</f>
        <v>22832</v>
      </c>
      <c r="H10" s="208">
        <f t="shared" si="2"/>
        <v>25299</v>
      </c>
      <c r="I10" s="209">
        <f t="shared" si="3"/>
        <v>1.1111896831842245</v>
      </c>
      <c r="J10" s="212">
        <f t="shared" si="4"/>
        <v>80.056749087961094</v>
      </c>
      <c r="K10" s="213">
        <f t="shared" si="4"/>
        <v>96.526804484933422</v>
      </c>
      <c r="L10" s="214">
        <f t="shared" si="4"/>
        <v>94.920747855646468</v>
      </c>
      <c r="M10" s="8"/>
      <c r="N10" s="8"/>
      <c r="O10" s="8"/>
      <c r="P10" s="8"/>
      <c r="Q10" s="8"/>
      <c r="R10" s="8"/>
    </row>
    <row r="11" spans="1:18" s="9" customFormat="1" x14ac:dyDescent="0.2">
      <c r="A11" s="86" t="s">
        <v>16</v>
      </c>
      <c r="B11" s="210">
        <f>'[2]ZBROJ K'!E17</f>
        <v>4934</v>
      </c>
      <c r="C11" s="207">
        <f>'[2]ZBROJ K'!F17</f>
        <v>4763</v>
      </c>
      <c r="D11" s="208">
        <f t="shared" si="0"/>
        <v>9697</v>
      </c>
      <c r="E11" s="209">
        <f t="shared" si="1"/>
        <v>0.42872724555676844</v>
      </c>
      <c r="F11" s="210">
        <f>'[2]ZBROJ K'!I17</f>
        <v>4346</v>
      </c>
      <c r="G11" s="207">
        <f>'[2]ZBROJ K'!J17</f>
        <v>4959</v>
      </c>
      <c r="H11" s="208">
        <f t="shared" si="2"/>
        <v>9305</v>
      </c>
      <c r="I11" s="209">
        <f t="shared" si="3"/>
        <v>0.40869678651445546</v>
      </c>
      <c r="J11" s="212">
        <f t="shared" si="4"/>
        <v>113.52968246663599</v>
      </c>
      <c r="K11" s="213">
        <f t="shared" si="4"/>
        <v>96.047590239967747</v>
      </c>
      <c r="L11" s="214">
        <f t="shared" si="4"/>
        <v>104.21278882321332</v>
      </c>
      <c r="M11" s="8"/>
      <c r="N11" s="8"/>
      <c r="O11" s="8"/>
      <c r="P11" s="8"/>
      <c r="Q11" s="8"/>
      <c r="R11" s="8"/>
    </row>
    <row r="12" spans="1:18" s="9" customFormat="1" x14ac:dyDescent="0.2">
      <c r="A12" s="86" t="s">
        <v>17</v>
      </c>
      <c r="B12" s="210">
        <f>'[2]ZBROJ K'!E15</f>
        <v>1669</v>
      </c>
      <c r="C12" s="207">
        <f>'[2]ZBROJ K'!F15</f>
        <v>2373</v>
      </c>
      <c r="D12" s="208">
        <f t="shared" si="0"/>
        <v>4042</v>
      </c>
      <c r="E12" s="209">
        <f t="shared" si="1"/>
        <v>0.17870635521712469</v>
      </c>
      <c r="F12" s="210">
        <f>'[2]ZBROJ K'!I15</f>
        <v>1873</v>
      </c>
      <c r="G12" s="207">
        <f>'[2]ZBROJ K'!J15</f>
        <v>1679</v>
      </c>
      <c r="H12" s="208">
        <f t="shared" si="2"/>
        <v>3552</v>
      </c>
      <c r="I12" s="209">
        <f t="shared" si="3"/>
        <v>0.15601192753351378</v>
      </c>
      <c r="J12" s="210">
        <f t="shared" si="4"/>
        <v>89.108382274426063</v>
      </c>
      <c r="K12" s="207">
        <f t="shared" si="4"/>
        <v>141.33412745681952</v>
      </c>
      <c r="L12" s="208">
        <f t="shared" si="4"/>
        <v>113.79504504504506</v>
      </c>
      <c r="M12" s="8"/>
      <c r="N12" s="8"/>
      <c r="O12" s="8"/>
      <c r="P12" s="8"/>
      <c r="Q12" s="8"/>
      <c r="R12" s="8"/>
    </row>
    <row r="13" spans="1:18" s="9" customFormat="1" x14ac:dyDescent="0.2">
      <c r="A13" s="86" t="s">
        <v>18</v>
      </c>
      <c r="B13" s="210">
        <f>'[2]ZBROJ K'!E16</f>
        <v>942</v>
      </c>
      <c r="C13" s="207">
        <f>'[2]ZBROJ K'!F16</f>
        <v>2424</v>
      </c>
      <c r="D13" s="208">
        <f t="shared" si="0"/>
        <v>3366</v>
      </c>
      <c r="E13" s="209">
        <f t="shared" si="1"/>
        <v>0.14881880050985694</v>
      </c>
      <c r="F13" s="210">
        <f>'[2]ZBROJ K'!I16</f>
        <v>853</v>
      </c>
      <c r="G13" s="207">
        <f>'[2]ZBROJ K'!J16</f>
        <v>2092</v>
      </c>
      <c r="H13" s="208">
        <f t="shared" si="2"/>
        <v>2945</v>
      </c>
      <c r="I13" s="209">
        <f t="shared" si="3"/>
        <v>0.12935110545782605</v>
      </c>
      <c r="J13" s="212">
        <f t="shared" si="4"/>
        <v>110.4337631887456</v>
      </c>
      <c r="K13" s="213">
        <f t="shared" si="4"/>
        <v>115.8699808795411</v>
      </c>
      <c r="L13" s="214">
        <f t="shared" si="4"/>
        <v>114.29541595925296</v>
      </c>
      <c r="M13" s="8"/>
      <c r="N13" s="8"/>
      <c r="O13" s="8"/>
      <c r="P13" s="8"/>
      <c r="Q13" s="8"/>
      <c r="R13" s="8"/>
    </row>
    <row r="14" spans="1:18" s="9" customFormat="1" ht="12.75" customHeight="1" x14ac:dyDescent="0.2">
      <c r="A14" s="106" t="s">
        <v>19</v>
      </c>
      <c r="B14" s="210">
        <f>'[2]ZBROJ K'!E19</f>
        <v>559</v>
      </c>
      <c r="C14" s="207">
        <f>'[2]ZBROJ K'!F19</f>
        <v>1563</v>
      </c>
      <c r="D14" s="208">
        <f t="shared" si="0"/>
        <v>2122</v>
      </c>
      <c r="E14" s="209">
        <f t="shared" si="1"/>
        <v>9.381862587103873E-2</v>
      </c>
      <c r="F14" s="210">
        <f>'[2]ZBROJ K'!I19</f>
        <v>504</v>
      </c>
      <c r="G14" s="207">
        <f>'[2]ZBROJ K'!J19</f>
        <v>1796</v>
      </c>
      <c r="H14" s="208">
        <f t="shared" si="2"/>
        <v>2300</v>
      </c>
      <c r="I14" s="209">
        <f t="shared" si="3"/>
        <v>0.10102123686010184</v>
      </c>
      <c r="J14" s="210">
        <f t="shared" si="4"/>
        <v>110.91269841269842</v>
      </c>
      <c r="K14" s="207">
        <f t="shared" si="4"/>
        <v>87.026726057906458</v>
      </c>
      <c r="L14" s="208">
        <f t="shared" si="4"/>
        <v>92.260869565217391</v>
      </c>
      <c r="M14" s="8"/>
      <c r="N14" s="8"/>
      <c r="O14" s="8"/>
      <c r="P14" s="8"/>
      <c r="Q14" s="8"/>
      <c r="R14" s="8"/>
    </row>
    <row r="15" spans="1:18" s="9" customFormat="1" x14ac:dyDescent="0.2">
      <c r="A15" s="86" t="s">
        <v>20</v>
      </c>
      <c r="B15" s="210">
        <f>'[2]ZBROJ K'!E20</f>
        <v>113</v>
      </c>
      <c r="C15" s="207">
        <f>'[2]ZBROJ K'!F20</f>
        <v>715</v>
      </c>
      <c r="D15" s="208">
        <f t="shared" si="0"/>
        <v>828</v>
      </c>
      <c r="E15" s="209">
        <f t="shared" si="1"/>
        <v>3.660783328049956E-2</v>
      </c>
      <c r="F15" s="210">
        <f>'[2]ZBROJ K'!I20</f>
        <v>181</v>
      </c>
      <c r="G15" s="207">
        <f>'[2]ZBROJ K'!J20</f>
        <v>836</v>
      </c>
      <c r="H15" s="208">
        <f t="shared" si="2"/>
        <v>1017</v>
      </c>
      <c r="I15" s="209">
        <f t="shared" si="3"/>
        <v>4.4668955602923291E-2</v>
      </c>
      <c r="J15" s="210">
        <f t="shared" si="4"/>
        <v>62.430939226519335</v>
      </c>
      <c r="K15" s="207">
        <f t="shared" si="4"/>
        <v>85.526315789473685</v>
      </c>
      <c r="L15" s="208">
        <f t="shared" si="4"/>
        <v>81.415929203539832</v>
      </c>
      <c r="M15" s="8"/>
      <c r="N15" s="8"/>
      <c r="O15" s="8"/>
      <c r="P15" s="8"/>
      <c r="Q15" s="8"/>
      <c r="R15" s="8"/>
    </row>
    <row r="16" spans="1:18" s="9" customFormat="1" x14ac:dyDescent="0.2">
      <c r="A16" s="86" t="s">
        <v>21</v>
      </c>
      <c r="B16" s="210">
        <f>'[2]ZBROJ K'!E21</f>
        <v>345</v>
      </c>
      <c r="C16" s="207">
        <f>'[2]ZBROJ K'!F21</f>
        <v>549</v>
      </c>
      <c r="D16" s="208">
        <f>B16+C16</f>
        <v>894</v>
      </c>
      <c r="E16" s="209">
        <f t="shared" si="1"/>
        <v>3.9525848976771263E-2</v>
      </c>
      <c r="F16" s="210">
        <f>'[2]ZBROJ K'!I21</f>
        <v>313</v>
      </c>
      <c r="G16" s="207">
        <f>'[2]ZBROJ K'!J21</f>
        <v>290</v>
      </c>
      <c r="H16" s="208">
        <f>F16+G16</f>
        <v>603</v>
      </c>
      <c r="I16" s="209">
        <f t="shared" si="3"/>
        <v>2.6485132968104959E-2</v>
      </c>
      <c r="J16" s="210">
        <f>IF(F16&lt;&gt;0,B16/F16*100,0)</f>
        <v>110.22364217252397</v>
      </c>
      <c r="K16" s="207">
        <f>IF(G16&lt;&gt;0,C16/G16*100,0)</f>
        <v>189.31034482758619</v>
      </c>
      <c r="L16" s="208">
        <f>IF(H16&lt;&gt;0,D16/H16*100,0)</f>
        <v>148.25870646766168</v>
      </c>
      <c r="M16" s="8"/>
      <c r="N16" s="8"/>
      <c r="O16" s="8"/>
      <c r="P16" s="8"/>
      <c r="Q16" s="8"/>
      <c r="R16" s="8"/>
    </row>
    <row r="17" spans="1:18" s="9" customFormat="1" ht="13.5" thickBot="1" x14ac:dyDescent="0.25">
      <c r="A17" s="107" t="s">
        <v>22</v>
      </c>
      <c r="B17" s="217">
        <f>SUM(B9:B16)</f>
        <v>31705</v>
      </c>
      <c r="C17" s="218">
        <f>SUM(C9:C16)</f>
        <v>103976</v>
      </c>
      <c r="D17" s="219">
        <f t="shared" si="0"/>
        <v>135681</v>
      </c>
      <c r="E17" s="222">
        <f t="shared" si="1"/>
        <v>5.9987770861491079</v>
      </c>
      <c r="F17" s="217">
        <f>SUM(F9:F16)</f>
        <v>28190</v>
      </c>
      <c r="G17" s="221">
        <f>SUM(G9:G16)</f>
        <v>93130</v>
      </c>
      <c r="H17" s="219">
        <f t="shared" si="2"/>
        <v>121320</v>
      </c>
      <c r="I17" s="222">
        <f t="shared" si="3"/>
        <v>5.3286506329858936</v>
      </c>
      <c r="J17" s="217">
        <f t="shared" si="4"/>
        <v>112.46896062433487</v>
      </c>
      <c r="K17" s="221">
        <f t="shared" si="4"/>
        <v>111.64608611618168</v>
      </c>
      <c r="L17" s="223">
        <f t="shared" si="4"/>
        <v>111.83728981206727</v>
      </c>
      <c r="M17" s="8"/>
      <c r="N17" s="8"/>
      <c r="O17" s="8"/>
      <c r="P17" s="8"/>
      <c r="Q17" s="8"/>
      <c r="R17" s="8"/>
    </row>
    <row r="18" spans="1:18" s="9" customFormat="1" ht="13.5" thickTop="1" x14ac:dyDescent="0.2">
      <c r="A18" s="86" t="s">
        <v>23</v>
      </c>
      <c r="B18" s="210">
        <f>'[2]ZBROJ K'!E8</f>
        <v>43990</v>
      </c>
      <c r="C18" s="207">
        <f>'[2]ZBROJ K'!F8</f>
        <v>204460</v>
      </c>
      <c r="D18" s="208">
        <f t="shared" si="0"/>
        <v>248450</v>
      </c>
      <c r="E18" s="209">
        <f t="shared" si="1"/>
        <v>10.984560602101592</v>
      </c>
      <c r="F18" s="210">
        <f>'[2]ZBROJ K'!I8</f>
        <v>49848</v>
      </c>
      <c r="G18" s="207">
        <f>'[2]ZBROJ K'!J8</f>
        <v>207126</v>
      </c>
      <c r="H18" s="208">
        <f t="shared" si="2"/>
        <v>256974</v>
      </c>
      <c r="I18" s="209">
        <f t="shared" si="3"/>
        <v>11.2868831829947</v>
      </c>
      <c r="J18" s="210">
        <f t="shared" si="4"/>
        <v>88.248274755255977</v>
      </c>
      <c r="K18" s="211">
        <f t="shared" si="4"/>
        <v>98.712860770738587</v>
      </c>
      <c r="L18" s="208">
        <f t="shared" si="4"/>
        <v>96.682932903717884</v>
      </c>
      <c r="M18" s="8"/>
      <c r="N18" s="8"/>
      <c r="O18" s="8"/>
      <c r="P18" s="8"/>
      <c r="Q18" s="8"/>
      <c r="R18" s="8"/>
    </row>
    <row r="19" spans="1:18" s="9" customFormat="1" x14ac:dyDescent="0.2">
      <c r="A19" s="86" t="s">
        <v>24</v>
      </c>
      <c r="B19" s="210">
        <f>'[2]ZBROJ K'!E9</f>
        <v>0</v>
      </c>
      <c r="C19" s="207">
        <f>'[2]ZBROJ K'!F9</f>
        <v>0</v>
      </c>
      <c r="D19" s="208">
        <f t="shared" si="0"/>
        <v>0</v>
      </c>
      <c r="E19" s="209">
        <f t="shared" si="1"/>
        <v>0</v>
      </c>
      <c r="F19" s="210">
        <f>'[2]ZBROJ K'!I9</f>
        <v>0</v>
      </c>
      <c r="G19" s="207">
        <f>'[2]ZBROJ K'!J9</f>
        <v>0</v>
      </c>
      <c r="H19" s="208">
        <f t="shared" si="2"/>
        <v>0</v>
      </c>
      <c r="I19" s="209">
        <f t="shared" si="3"/>
        <v>0</v>
      </c>
      <c r="J19" s="212">
        <f t="shared" si="4"/>
        <v>0</v>
      </c>
      <c r="K19" s="213">
        <f t="shared" si="4"/>
        <v>0</v>
      </c>
      <c r="L19" s="214">
        <f t="shared" si="4"/>
        <v>0</v>
      </c>
      <c r="M19" s="8"/>
      <c r="N19" s="8"/>
      <c r="O19" s="8"/>
      <c r="P19" s="8"/>
      <c r="Q19" s="8"/>
      <c r="R19" s="8"/>
    </row>
    <row r="20" spans="1:18" s="9" customFormat="1" ht="14.25" customHeight="1" x14ac:dyDescent="0.2">
      <c r="A20" s="106" t="s">
        <v>25</v>
      </c>
      <c r="B20" s="210">
        <f>'[2]ZBROJ K'!E10</f>
        <v>0</v>
      </c>
      <c r="C20" s="207">
        <f>'[2]ZBROJ K'!F10</f>
        <v>0</v>
      </c>
      <c r="D20" s="208">
        <f t="shared" si="0"/>
        <v>0</v>
      </c>
      <c r="E20" s="209">
        <f t="shared" si="1"/>
        <v>0</v>
      </c>
      <c r="F20" s="210">
        <f>'[2]ZBROJ K'!I10</f>
        <v>0</v>
      </c>
      <c r="G20" s="207">
        <f>'[2]ZBROJ K'!J10</f>
        <v>0</v>
      </c>
      <c r="H20" s="208">
        <f t="shared" si="2"/>
        <v>0</v>
      </c>
      <c r="I20" s="209">
        <f t="shared" si="3"/>
        <v>0</v>
      </c>
      <c r="J20" s="224">
        <f t="shared" si="4"/>
        <v>0</v>
      </c>
      <c r="K20" s="225">
        <f t="shared" si="4"/>
        <v>0</v>
      </c>
      <c r="L20" s="226">
        <f t="shared" si="4"/>
        <v>0</v>
      </c>
      <c r="M20" s="8"/>
      <c r="N20" s="8"/>
      <c r="O20" s="8"/>
      <c r="P20" s="8"/>
      <c r="Q20" s="8"/>
      <c r="R20" s="8"/>
    </row>
    <row r="21" spans="1:18" s="9" customFormat="1" x14ac:dyDescent="0.2">
      <c r="A21" s="86" t="s">
        <v>26</v>
      </c>
      <c r="B21" s="210">
        <f>'[2]ZBROJ K'!E11</f>
        <v>0</v>
      </c>
      <c r="C21" s="207">
        <f>'[2]ZBROJ K'!F11</f>
        <v>0</v>
      </c>
      <c r="D21" s="208">
        <f t="shared" si="0"/>
        <v>0</v>
      </c>
      <c r="E21" s="209">
        <f t="shared" si="1"/>
        <v>0</v>
      </c>
      <c r="F21" s="210">
        <f>'[2]ZBROJ K'!I11</f>
        <v>0</v>
      </c>
      <c r="G21" s="207">
        <f>'[2]ZBROJ K'!J11</f>
        <v>0</v>
      </c>
      <c r="H21" s="208">
        <f t="shared" si="2"/>
        <v>0</v>
      </c>
      <c r="I21" s="209">
        <f t="shared" si="3"/>
        <v>0</v>
      </c>
      <c r="J21" s="224">
        <f t="shared" si="4"/>
        <v>0</v>
      </c>
      <c r="K21" s="225">
        <f t="shared" si="4"/>
        <v>0</v>
      </c>
      <c r="L21" s="226">
        <f t="shared" si="4"/>
        <v>0</v>
      </c>
      <c r="M21" s="8"/>
      <c r="N21" s="8"/>
      <c r="O21" s="8"/>
      <c r="P21" s="8"/>
      <c r="Q21" s="8"/>
      <c r="R21" s="8"/>
    </row>
    <row r="22" spans="1:18" s="9" customFormat="1" ht="13.5" thickBot="1" x14ac:dyDescent="0.25">
      <c r="A22" s="107" t="s">
        <v>27</v>
      </c>
      <c r="B22" s="217">
        <f>SUM(B18:B21)</f>
        <v>43990</v>
      </c>
      <c r="C22" s="218">
        <f>SUM(C18:C21)</f>
        <v>204460</v>
      </c>
      <c r="D22" s="219">
        <f t="shared" si="0"/>
        <v>248450</v>
      </c>
      <c r="E22" s="222">
        <f t="shared" si="1"/>
        <v>10.984560602101592</v>
      </c>
      <c r="F22" s="217">
        <f>SUM(F18:F21)</f>
        <v>49848</v>
      </c>
      <c r="G22" s="221">
        <f>SUM(G18:G21)</f>
        <v>207126</v>
      </c>
      <c r="H22" s="219">
        <f t="shared" si="2"/>
        <v>256974</v>
      </c>
      <c r="I22" s="222">
        <f t="shared" si="3"/>
        <v>11.2868831829947</v>
      </c>
      <c r="J22" s="217">
        <f t="shared" si="4"/>
        <v>88.248274755255977</v>
      </c>
      <c r="K22" s="221">
        <f t="shared" si="4"/>
        <v>98.712860770738587</v>
      </c>
      <c r="L22" s="223">
        <f t="shared" si="4"/>
        <v>96.682932903717884</v>
      </c>
      <c r="M22" s="8"/>
      <c r="N22" s="8"/>
      <c r="O22" s="8"/>
      <c r="P22" s="8"/>
      <c r="Q22" s="8"/>
      <c r="R22" s="8"/>
    </row>
    <row r="23" spans="1:18" s="9" customFormat="1" ht="13.5" thickTop="1" x14ac:dyDescent="0.2">
      <c r="A23" s="76" t="s">
        <v>28</v>
      </c>
      <c r="B23" s="210">
        <f>'[2]ZBROJ K'!E12</f>
        <v>9942</v>
      </c>
      <c r="C23" s="207">
        <f>'[2]ZBROJ K'!F12</f>
        <v>74673</v>
      </c>
      <c r="D23" s="208">
        <f t="shared" si="0"/>
        <v>84615</v>
      </c>
      <c r="E23" s="209">
        <f t="shared" si="1"/>
        <v>3.7410287596974281</v>
      </c>
      <c r="F23" s="210">
        <f>'[2]ZBROJ K'!I12</f>
        <v>13712</v>
      </c>
      <c r="G23" s="207">
        <f>'[2]ZBROJ K'!J12</f>
        <v>73841</v>
      </c>
      <c r="H23" s="208">
        <f t="shared" si="2"/>
        <v>87553</v>
      </c>
      <c r="I23" s="209">
        <f t="shared" si="3"/>
        <v>3.8455271090489114</v>
      </c>
      <c r="J23" s="224">
        <f t="shared" si="4"/>
        <v>72.505834305717627</v>
      </c>
      <c r="K23" s="225">
        <f t="shared" si="4"/>
        <v>101.12674530409936</v>
      </c>
      <c r="L23" s="226">
        <f t="shared" si="4"/>
        <v>96.644318298630537</v>
      </c>
      <c r="M23" s="8"/>
      <c r="N23" s="8"/>
      <c r="O23" s="8"/>
      <c r="P23" s="8"/>
      <c r="Q23" s="8"/>
      <c r="R23" s="8"/>
    </row>
    <row r="24" spans="1:18" s="9" customFormat="1" x14ac:dyDescent="0.2">
      <c r="A24" s="86" t="s">
        <v>29</v>
      </c>
      <c r="B24" s="210">
        <f>'[2]ZBROJ K'!E13</f>
        <v>230</v>
      </c>
      <c r="C24" s="207">
        <f>'[2]ZBROJ K'!F13</f>
        <v>3596</v>
      </c>
      <c r="D24" s="208">
        <f t="shared" si="0"/>
        <v>3826</v>
      </c>
      <c r="E24" s="209">
        <f t="shared" si="1"/>
        <v>0.16915648566569003</v>
      </c>
      <c r="F24" s="210">
        <f>'[2]ZBROJ K'!I13</f>
        <v>223</v>
      </c>
      <c r="G24" s="207">
        <f>'[2]ZBROJ K'!J13</f>
        <v>3212</v>
      </c>
      <c r="H24" s="208">
        <f t="shared" si="2"/>
        <v>3435</v>
      </c>
      <c r="I24" s="209">
        <f t="shared" si="3"/>
        <v>0.1508730211367173</v>
      </c>
      <c r="J24" s="224">
        <f t="shared" si="4"/>
        <v>103.13901345291481</v>
      </c>
      <c r="K24" s="225">
        <f t="shared" si="4"/>
        <v>111.95516811955169</v>
      </c>
      <c r="L24" s="226">
        <f t="shared" si="4"/>
        <v>111.38282387190684</v>
      </c>
      <c r="M24" s="8"/>
      <c r="N24" s="8"/>
      <c r="O24" s="8"/>
      <c r="P24" s="8"/>
      <c r="Q24" s="8"/>
      <c r="R24" s="8"/>
    </row>
    <row r="25" spans="1:18" s="9" customFormat="1" ht="13.5" thickBot="1" x14ac:dyDescent="0.25">
      <c r="A25" s="107" t="s">
        <v>30</v>
      </c>
      <c r="B25" s="217">
        <f>SUM(B23:B24)</f>
        <v>10172</v>
      </c>
      <c r="C25" s="227">
        <f>SUM(C23:C24)</f>
        <v>78269</v>
      </c>
      <c r="D25" s="219">
        <f t="shared" si="0"/>
        <v>88441</v>
      </c>
      <c r="E25" s="222">
        <f t="shared" si="1"/>
        <v>3.9101852453631181</v>
      </c>
      <c r="F25" s="217">
        <f>SUM(F23:F24)</f>
        <v>13935</v>
      </c>
      <c r="G25" s="221">
        <f>SUM(G23:G24)</f>
        <v>77053</v>
      </c>
      <c r="H25" s="219">
        <f t="shared" si="2"/>
        <v>90988</v>
      </c>
      <c r="I25" s="222">
        <f t="shared" si="3"/>
        <v>3.9964001301856289</v>
      </c>
      <c r="J25" s="217">
        <f t="shared" si="4"/>
        <v>72.996053103695729</v>
      </c>
      <c r="K25" s="221">
        <f t="shared" si="4"/>
        <v>101.5781345307775</v>
      </c>
      <c r="L25" s="223">
        <f t="shared" si="4"/>
        <v>97.200729766562617</v>
      </c>
      <c r="M25" s="8"/>
      <c r="N25" s="8"/>
      <c r="O25" s="8"/>
      <c r="P25" s="8"/>
      <c r="Q25" s="8"/>
      <c r="R25" s="8"/>
    </row>
    <row r="26" spans="1:18" s="9" customFormat="1" ht="13.5" thickTop="1" x14ac:dyDescent="0.2">
      <c r="A26" s="86" t="s">
        <v>31</v>
      </c>
      <c r="B26" s="210">
        <f>'[2]ZBROJ K'!E26</f>
        <v>9974</v>
      </c>
      <c r="C26" s="207">
        <f>'[2]ZBROJ K'!F26</f>
        <v>114473</v>
      </c>
      <c r="D26" s="208">
        <f t="shared" si="0"/>
        <v>124447</v>
      </c>
      <c r="E26" s="209">
        <f t="shared" si="1"/>
        <v>5.5020954447564367</v>
      </c>
      <c r="F26" s="210">
        <f>'[2]ZBROJ K'!I26</f>
        <v>10023</v>
      </c>
      <c r="G26" s="207">
        <f>'[2]ZBROJ K'!J26</f>
        <v>112503</v>
      </c>
      <c r="H26" s="208">
        <f t="shared" si="2"/>
        <v>122526</v>
      </c>
      <c r="I26" s="209">
        <f t="shared" si="3"/>
        <v>5.3816208989221037</v>
      </c>
      <c r="J26" s="210">
        <f t="shared" si="4"/>
        <v>99.511124413848151</v>
      </c>
      <c r="K26" s="211">
        <f t="shared" si="4"/>
        <v>101.75106441606002</v>
      </c>
      <c r="L26" s="208">
        <f t="shared" si="4"/>
        <v>101.56783050128135</v>
      </c>
      <c r="M26" s="8"/>
      <c r="N26" s="8"/>
      <c r="O26" s="8"/>
      <c r="P26" s="8"/>
      <c r="Q26" s="8"/>
      <c r="R26" s="8"/>
    </row>
    <row r="27" spans="1:18" s="9" customFormat="1" x14ac:dyDescent="0.2">
      <c r="A27" s="86" t="s">
        <v>32</v>
      </c>
      <c r="B27" s="210">
        <f>'[2]ZBROJ K'!E25</f>
        <v>6497</v>
      </c>
      <c r="C27" s="207">
        <f>'[2]ZBROJ K'!F25</f>
        <v>72304</v>
      </c>
      <c r="D27" s="208">
        <f t="shared" si="0"/>
        <v>78801</v>
      </c>
      <c r="E27" s="209">
        <f t="shared" si="1"/>
        <v>3.4839781042713116</v>
      </c>
      <c r="F27" s="210">
        <f>'[2]ZBROJ K'!I25</f>
        <v>7258</v>
      </c>
      <c r="G27" s="207">
        <f>'[2]ZBROJ K'!J25</f>
        <v>70177</v>
      </c>
      <c r="H27" s="208">
        <f t="shared" si="2"/>
        <v>77435</v>
      </c>
      <c r="I27" s="209">
        <f t="shared" si="3"/>
        <v>3.4011215114182551</v>
      </c>
      <c r="J27" s="212">
        <f t="shared" si="4"/>
        <v>89.51501791127032</v>
      </c>
      <c r="K27" s="213">
        <f t="shared" si="4"/>
        <v>103.03090756230672</v>
      </c>
      <c r="L27" s="214">
        <f t="shared" si="4"/>
        <v>101.76406017950539</v>
      </c>
      <c r="M27" s="8"/>
      <c r="N27" s="8"/>
      <c r="O27" s="8"/>
      <c r="P27" s="8"/>
      <c r="Q27" s="8"/>
      <c r="R27" s="8"/>
    </row>
    <row r="28" spans="1:18" s="9" customFormat="1" x14ac:dyDescent="0.2">
      <c r="A28" s="86" t="s">
        <v>33</v>
      </c>
      <c r="B28" s="210">
        <f>'[2]ZBROJ K'!E22</f>
        <v>5383</v>
      </c>
      <c r="C28" s="207">
        <f>'[2]ZBROJ K'!F22</f>
        <v>157450</v>
      </c>
      <c r="D28" s="208">
        <f t="shared" si="0"/>
        <v>162833</v>
      </c>
      <c r="E28" s="209">
        <f t="shared" si="1"/>
        <v>7.199231058651673</v>
      </c>
      <c r="F28" s="210">
        <f>'[2]ZBROJ K'!I22</f>
        <v>5944</v>
      </c>
      <c r="G28" s="207">
        <f>'[2]ZBROJ K'!J22</f>
        <v>158452</v>
      </c>
      <c r="H28" s="208">
        <f t="shared" si="2"/>
        <v>164396</v>
      </c>
      <c r="I28" s="209">
        <f t="shared" si="3"/>
        <v>7.2206466325449137</v>
      </c>
      <c r="J28" s="224">
        <f t="shared" si="4"/>
        <v>90.561911170928667</v>
      </c>
      <c r="K28" s="225">
        <f t="shared" si="4"/>
        <v>99.367631838032963</v>
      </c>
      <c r="L28" s="226">
        <f t="shared" si="4"/>
        <v>99.049246940314845</v>
      </c>
      <c r="M28" s="8"/>
      <c r="N28" s="8"/>
      <c r="O28" s="8"/>
      <c r="P28" s="8"/>
      <c r="Q28" s="8"/>
      <c r="R28" s="8"/>
    </row>
    <row r="29" spans="1:18" s="9" customFormat="1" x14ac:dyDescent="0.2">
      <c r="A29" s="86" t="s">
        <v>34</v>
      </c>
      <c r="B29" s="210">
        <f>'[2]ZBROJ K'!E27</f>
        <v>3216</v>
      </c>
      <c r="C29" s="207">
        <f>'[2]ZBROJ K'!F27</f>
        <v>87171</v>
      </c>
      <c r="D29" s="208">
        <f t="shared" si="0"/>
        <v>90387</v>
      </c>
      <c r="E29" s="209">
        <f t="shared" si="1"/>
        <v>3.9962224960440995</v>
      </c>
      <c r="F29" s="210">
        <f>'[2]ZBROJ K'!I27</f>
        <v>3388</v>
      </c>
      <c r="G29" s="207">
        <f>'[2]ZBROJ K'!J27</f>
        <v>93983</v>
      </c>
      <c r="H29" s="208">
        <f t="shared" si="2"/>
        <v>97371</v>
      </c>
      <c r="I29" s="209">
        <f t="shared" si="3"/>
        <v>4.2767560236108597</v>
      </c>
      <c r="J29" s="212">
        <f t="shared" si="4"/>
        <v>94.923258559622198</v>
      </c>
      <c r="K29" s="213">
        <f t="shared" si="4"/>
        <v>92.751880659268167</v>
      </c>
      <c r="L29" s="214">
        <f t="shared" si="4"/>
        <v>92.827433219336356</v>
      </c>
      <c r="M29" s="8"/>
      <c r="N29" s="8"/>
      <c r="O29" s="8"/>
      <c r="P29" s="8"/>
      <c r="Q29" s="8"/>
      <c r="R29" s="8"/>
    </row>
    <row r="30" spans="1:18" s="9" customFormat="1" x14ac:dyDescent="0.2">
      <c r="A30" s="86" t="s">
        <v>35</v>
      </c>
      <c r="B30" s="210">
        <f>'[2]ZBROJ K'!E23</f>
        <v>6710</v>
      </c>
      <c r="C30" s="207">
        <f>'[2]ZBROJ K'!F23</f>
        <v>140069</v>
      </c>
      <c r="D30" s="208">
        <f t="shared" si="0"/>
        <v>146779</v>
      </c>
      <c r="E30" s="209">
        <f t="shared" si="1"/>
        <v>6.4894458467130987</v>
      </c>
      <c r="F30" s="210">
        <f>'[2]ZBROJ K'!I23</f>
        <v>7866</v>
      </c>
      <c r="G30" s="207">
        <f>'[2]ZBROJ K'!J23</f>
        <v>147531</v>
      </c>
      <c r="H30" s="208">
        <f t="shared" si="2"/>
        <v>155397</v>
      </c>
      <c r="I30" s="209">
        <f t="shared" si="3"/>
        <v>6.8253900627605422</v>
      </c>
      <c r="J30" s="224">
        <f t="shared" si="4"/>
        <v>85.303839308415959</v>
      </c>
      <c r="K30" s="225">
        <f t="shared" si="4"/>
        <v>94.942079969633497</v>
      </c>
      <c r="L30" s="226">
        <f t="shared" si="4"/>
        <v>94.454204392620184</v>
      </c>
      <c r="M30" s="8"/>
      <c r="N30" s="8"/>
      <c r="O30" s="8"/>
      <c r="P30" s="8"/>
      <c r="Q30" s="8"/>
      <c r="R30" s="8"/>
    </row>
    <row r="31" spans="1:18" s="9" customFormat="1" x14ac:dyDescent="0.2">
      <c r="A31" s="86" t="s">
        <v>36</v>
      </c>
      <c r="B31" s="210">
        <f>'[2]ZBROJ K'!E28</f>
        <v>271</v>
      </c>
      <c r="C31" s="207">
        <f>'[2]ZBROJ K'!F28</f>
        <v>8889</v>
      </c>
      <c r="D31" s="208">
        <f t="shared" si="0"/>
        <v>9160</v>
      </c>
      <c r="E31" s="209">
        <f t="shared" si="1"/>
        <v>0.40498520875528499</v>
      </c>
      <c r="F31" s="210">
        <f>'[2]ZBROJ K'!I28</f>
        <v>294</v>
      </c>
      <c r="G31" s="207">
        <f>'[2]ZBROJ K'!J28</f>
        <v>8392</v>
      </c>
      <c r="H31" s="208">
        <f t="shared" si="2"/>
        <v>8686</v>
      </c>
      <c r="I31" s="209">
        <f t="shared" si="3"/>
        <v>0.38150889711601937</v>
      </c>
      <c r="J31" s="224">
        <f t="shared" si="4"/>
        <v>92.176870748299322</v>
      </c>
      <c r="K31" s="225">
        <f t="shared" si="4"/>
        <v>105.92230695900857</v>
      </c>
      <c r="L31" s="226">
        <f t="shared" si="4"/>
        <v>105.45705733364035</v>
      </c>
      <c r="M31" s="8"/>
      <c r="N31" s="8"/>
      <c r="O31" s="8"/>
      <c r="P31" s="8"/>
      <c r="Q31" s="8"/>
      <c r="R31" s="8"/>
    </row>
    <row r="32" spans="1:18" s="9" customFormat="1" x14ac:dyDescent="0.2">
      <c r="A32" s="86" t="s">
        <v>37</v>
      </c>
      <c r="B32" s="210">
        <f>'[2]ZBROJ K'!E24</f>
        <v>1090</v>
      </c>
      <c r="C32" s="207">
        <f>'[2]ZBROJ K'!F24</f>
        <v>45535</v>
      </c>
      <c r="D32" s="208">
        <f t="shared" si="0"/>
        <v>46625</v>
      </c>
      <c r="E32" s="209">
        <f t="shared" si="1"/>
        <v>2.0614012399798218</v>
      </c>
      <c r="F32" s="210">
        <f>'[2]ZBROJ K'!I24</f>
        <v>974</v>
      </c>
      <c r="G32" s="207">
        <f>'[2]ZBROJ K'!J24</f>
        <v>42787</v>
      </c>
      <c r="H32" s="208">
        <f t="shared" si="2"/>
        <v>43761</v>
      </c>
      <c r="I32" s="209">
        <f t="shared" si="3"/>
        <v>1.9220827592325722</v>
      </c>
      <c r="J32" s="224">
        <f t="shared" si="4"/>
        <v>111.90965092402465</v>
      </c>
      <c r="K32" s="225">
        <f t="shared" si="4"/>
        <v>106.42251151050553</v>
      </c>
      <c r="L32" s="226">
        <f t="shared" si="4"/>
        <v>106.54464020474852</v>
      </c>
      <c r="M32" s="8"/>
      <c r="N32" s="8"/>
      <c r="O32" s="8"/>
      <c r="P32" s="8"/>
      <c r="Q32" s="8"/>
      <c r="R32" s="8"/>
    </row>
    <row r="33" spans="1:18" s="9" customFormat="1" ht="13.5" thickBot="1" x14ac:dyDescent="0.25">
      <c r="A33" s="107" t="s">
        <v>38</v>
      </c>
      <c r="B33" s="217">
        <f>SUM(B26:B32)</f>
        <v>33141</v>
      </c>
      <c r="C33" s="218">
        <f>SUM(C26:C32)</f>
        <v>625891</v>
      </c>
      <c r="D33" s="219">
        <f t="shared" si="0"/>
        <v>659032</v>
      </c>
      <c r="E33" s="222">
        <f t="shared" si="1"/>
        <v>29.137359399171725</v>
      </c>
      <c r="F33" s="217">
        <f>SUM(F26:F32)</f>
        <v>35747</v>
      </c>
      <c r="G33" s="221">
        <f>SUM(G26:G32)</f>
        <v>633825</v>
      </c>
      <c r="H33" s="219">
        <f t="shared" si="2"/>
        <v>669572</v>
      </c>
      <c r="I33" s="222">
        <f t="shared" si="3"/>
        <v>29.409126785605267</v>
      </c>
      <c r="J33" s="217">
        <f t="shared" si="4"/>
        <v>92.709877751979192</v>
      </c>
      <c r="K33" s="221">
        <f t="shared" si="4"/>
        <v>98.748234922888813</v>
      </c>
      <c r="L33" s="223">
        <f t="shared" si="4"/>
        <v>98.425860101676889</v>
      </c>
      <c r="M33" s="8"/>
      <c r="N33" s="8"/>
      <c r="O33" s="8"/>
      <c r="P33" s="8"/>
      <c r="Q33" s="8"/>
      <c r="R33" s="8"/>
    </row>
    <row r="34" spans="1:18" s="9" customFormat="1" ht="14.25" thickTop="1" thickBot="1" x14ac:dyDescent="0.25">
      <c r="A34" s="128" t="s">
        <v>39</v>
      </c>
      <c r="B34" s="228">
        <f>'[2]ZBROJ K'!E30</f>
        <v>4570</v>
      </c>
      <c r="C34" s="229">
        <f>'[2]ZBROJ K'!F30</f>
        <v>103349</v>
      </c>
      <c r="D34" s="230">
        <f t="shared" si="0"/>
        <v>107919</v>
      </c>
      <c r="E34" s="231">
        <f t="shared" si="1"/>
        <v>4.7713535746355467</v>
      </c>
      <c r="F34" s="228">
        <f>'[2]ZBROJ K'!I30</f>
        <v>5339</v>
      </c>
      <c r="G34" s="229">
        <f>'[2]ZBROJ K'!J30</f>
        <v>104106</v>
      </c>
      <c r="H34" s="230">
        <f t="shared" si="2"/>
        <v>109445</v>
      </c>
      <c r="I34" s="231">
        <f t="shared" si="3"/>
        <v>4.8070735948494985</v>
      </c>
      <c r="J34" s="228">
        <f t="shared" si="4"/>
        <v>85.596553661734404</v>
      </c>
      <c r="K34" s="232">
        <f t="shared" si="4"/>
        <v>99.272856511632384</v>
      </c>
      <c r="L34" s="230">
        <f t="shared" si="4"/>
        <v>98.605692356891595</v>
      </c>
      <c r="M34" s="8"/>
      <c r="N34" s="8"/>
      <c r="O34" s="8"/>
      <c r="P34" s="8"/>
      <c r="Q34" s="8"/>
      <c r="R34" s="8"/>
    </row>
    <row r="35" spans="1:18" s="9" customFormat="1" ht="14.25" thickTop="1" thickBot="1" x14ac:dyDescent="0.25">
      <c r="A35" s="128" t="s">
        <v>40</v>
      </c>
      <c r="B35" s="228">
        <f>'[2]ZBROJ K'!E31</f>
        <v>30484</v>
      </c>
      <c r="C35" s="229">
        <f>'[2]ZBROJ K'!F31</f>
        <v>220298</v>
      </c>
      <c r="D35" s="230">
        <f t="shared" si="0"/>
        <v>250782</v>
      </c>
      <c r="E35" s="231">
        <f t="shared" si="1"/>
        <v>11.087663823369857</v>
      </c>
      <c r="F35" s="228">
        <f>'[2]ZBROJ K'!I31</f>
        <v>33032</v>
      </c>
      <c r="G35" s="229">
        <f>'[2]ZBROJ K'!J31</f>
        <v>235850</v>
      </c>
      <c r="H35" s="230">
        <f t="shared" si="2"/>
        <v>268882</v>
      </c>
      <c r="I35" s="231">
        <f t="shared" si="3"/>
        <v>11.809909656268653</v>
      </c>
      <c r="J35" s="228">
        <f t="shared" si="4"/>
        <v>92.286267861467664</v>
      </c>
      <c r="K35" s="232">
        <f t="shared" si="4"/>
        <v>93.405978376086495</v>
      </c>
      <c r="L35" s="230">
        <f t="shared" si="4"/>
        <v>93.268422579421468</v>
      </c>
      <c r="M35" s="8"/>
      <c r="N35" s="8"/>
      <c r="O35" s="8"/>
      <c r="P35" s="8"/>
      <c r="Q35" s="8"/>
      <c r="R35" s="8"/>
    </row>
    <row r="36" spans="1:18" s="9" customFormat="1" ht="13.5" thickTop="1" x14ac:dyDescent="0.2">
      <c r="A36" s="76" t="s">
        <v>41</v>
      </c>
      <c r="B36" s="210">
        <f>'[2]ZBROJ K'!E32</f>
        <v>10229</v>
      </c>
      <c r="C36" s="207">
        <f>'[2]ZBROJ K'!F32</f>
        <v>138013</v>
      </c>
      <c r="D36" s="208">
        <f t="shared" si="0"/>
        <v>148242</v>
      </c>
      <c r="E36" s="209">
        <f t="shared" si="1"/>
        <v>6.5541285279804544</v>
      </c>
      <c r="F36" s="210">
        <f>'[2]ZBROJ K'!I32</f>
        <v>10202</v>
      </c>
      <c r="G36" s="207">
        <f>'[2]ZBROJ K'!J32</f>
        <v>145926</v>
      </c>
      <c r="H36" s="208">
        <f t="shared" si="2"/>
        <v>156128</v>
      </c>
      <c r="I36" s="209">
        <f t="shared" si="3"/>
        <v>6.8574972471712954</v>
      </c>
      <c r="J36" s="210">
        <f t="shared" si="4"/>
        <v>100.26465398941384</v>
      </c>
      <c r="K36" s="211">
        <f t="shared" si="4"/>
        <v>94.577388539396679</v>
      </c>
      <c r="L36" s="208">
        <f t="shared" si="4"/>
        <v>94.949016191842588</v>
      </c>
      <c r="M36" s="8"/>
      <c r="N36" s="8"/>
      <c r="O36" s="8"/>
      <c r="P36" s="8"/>
      <c r="Q36" s="8"/>
      <c r="R36" s="8"/>
    </row>
    <row r="37" spans="1:18" s="9" customFormat="1" x14ac:dyDescent="0.2">
      <c r="A37" s="86" t="s">
        <v>42</v>
      </c>
      <c r="B37" s="210">
        <f>'[2]ZBROJ K'!E33</f>
        <v>3048</v>
      </c>
      <c r="C37" s="207">
        <f>'[2]ZBROJ K'!F33</f>
        <v>79977</v>
      </c>
      <c r="D37" s="208">
        <f t="shared" si="0"/>
        <v>83025</v>
      </c>
      <c r="E37" s="209">
        <f t="shared" si="1"/>
        <v>3.670731108832701</v>
      </c>
      <c r="F37" s="210">
        <f>'[2]ZBROJ K'!I33</f>
        <v>3109</v>
      </c>
      <c r="G37" s="207">
        <f>'[2]ZBROJ K'!J33</f>
        <v>83715</v>
      </c>
      <c r="H37" s="208">
        <f t="shared" si="2"/>
        <v>86824</v>
      </c>
      <c r="I37" s="209">
        <f t="shared" si="3"/>
        <v>3.8135077691919492</v>
      </c>
      <c r="J37" s="210">
        <f t="shared" si="4"/>
        <v>98.037954326149887</v>
      </c>
      <c r="K37" s="207">
        <f t="shared" si="4"/>
        <v>95.534850385235629</v>
      </c>
      <c r="L37" s="208">
        <f t="shared" si="4"/>
        <v>95.624481710126233</v>
      </c>
      <c r="M37" s="8"/>
      <c r="N37" s="8"/>
      <c r="O37" s="8"/>
      <c r="P37" s="8"/>
      <c r="Q37" s="8"/>
      <c r="R37" s="8"/>
    </row>
    <row r="38" spans="1:18" s="9" customFormat="1" ht="13.5" thickBot="1" x14ac:dyDescent="0.25">
      <c r="A38" s="107" t="s">
        <v>43</v>
      </c>
      <c r="B38" s="217">
        <f>SUM(B36:B37)</f>
        <v>13277</v>
      </c>
      <c r="C38" s="218">
        <f>SUM(C36:C37)</f>
        <v>217990</v>
      </c>
      <c r="D38" s="219">
        <f t="shared" si="0"/>
        <v>231267</v>
      </c>
      <c r="E38" s="222">
        <f t="shared" si="1"/>
        <v>10.224859636813155</v>
      </c>
      <c r="F38" s="217">
        <f>SUM(F36:F37)</f>
        <v>13311</v>
      </c>
      <c r="G38" s="221">
        <f>SUM(G36:G37)</f>
        <v>229641</v>
      </c>
      <c r="H38" s="219">
        <f t="shared" si="2"/>
        <v>242952</v>
      </c>
      <c r="I38" s="222">
        <f t="shared" si="3"/>
        <v>10.671005016363244</v>
      </c>
      <c r="J38" s="217">
        <f t="shared" si="4"/>
        <v>99.744572158365258</v>
      </c>
      <c r="K38" s="221">
        <f t="shared" si="4"/>
        <v>94.926428642968801</v>
      </c>
      <c r="L38" s="223">
        <f t="shared" si="4"/>
        <v>95.190407981823569</v>
      </c>
      <c r="M38" s="8"/>
      <c r="N38" s="8"/>
      <c r="O38" s="8"/>
      <c r="P38" s="8"/>
      <c r="Q38" s="8"/>
      <c r="R38" s="8"/>
    </row>
    <row r="39" spans="1:18" s="9" customFormat="1" ht="13.5" thickTop="1" x14ac:dyDescent="0.2">
      <c r="A39" s="86" t="s">
        <v>44</v>
      </c>
      <c r="B39" s="210">
        <f>'[2]ZBROJ K'!E34</f>
        <v>324</v>
      </c>
      <c r="C39" s="207">
        <f>'[2]ZBROJ K'!F34</f>
        <v>50</v>
      </c>
      <c r="D39" s="208">
        <f t="shared" si="0"/>
        <v>374</v>
      </c>
      <c r="E39" s="209">
        <f t="shared" si="1"/>
        <v>1.6535422278872992E-2</v>
      </c>
      <c r="F39" s="210">
        <f>'[2]ZBROJ K'!I34</f>
        <v>486</v>
      </c>
      <c r="G39" s="207">
        <f>'[2]ZBROJ K'!J34</f>
        <v>99</v>
      </c>
      <c r="H39" s="208">
        <f t="shared" si="2"/>
        <v>585</v>
      </c>
      <c r="I39" s="209">
        <f t="shared" si="3"/>
        <v>2.5694531983982423E-2</v>
      </c>
      <c r="J39" s="210">
        <f t="shared" si="4"/>
        <v>66.666666666666657</v>
      </c>
      <c r="K39" s="211">
        <f t="shared" si="4"/>
        <v>50.505050505050505</v>
      </c>
      <c r="L39" s="208">
        <f t="shared" si="4"/>
        <v>63.931623931623925</v>
      </c>
      <c r="M39" s="8"/>
      <c r="N39" s="8"/>
      <c r="O39" s="8"/>
      <c r="P39" s="8"/>
      <c r="Q39" s="8"/>
      <c r="R39" s="8"/>
    </row>
    <row r="40" spans="1:18" s="9" customFormat="1" x14ac:dyDescent="0.2">
      <c r="A40" s="86" t="s">
        <v>45</v>
      </c>
      <c r="B40" s="210">
        <f>'[2]ZBROJ K'!E35</f>
        <v>5125</v>
      </c>
      <c r="C40" s="207">
        <f>'[2]ZBROJ K'!F35</f>
        <v>4147</v>
      </c>
      <c r="D40" s="208">
        <f t="shared" si="0"/>
        <v>9272</v>
      </c>
      <c r="E40" s="209">
        <f t="shared" si="1"/>
        <v>0.40993699296714009</v>
      </c>
      <c r="F40" s="210">
        <f>'[2]ZBROJ K'!I35</f>
        <v>5275</v>
      </c>
      <c r="G40" s="207">
        <f>'[2]ZBROJ K'!J35</f>
        <v>4131</v>
      </c>
      <c r="H40" s="208">
        <f t="shared" si="2"/>
        <v>9406</v>
      </c>
      <c r="I40" s="209">
        <f t="shared" si="3"/>
        <v>0.41313293648092086</v>
      </c>
      <c r="J40" s="212">
        <f t="shared" si="4"/>
        <v>97.156398104265406</v>
      </c>
      <c r="K40" s="213">
        <f t="shared" si="4"/>
        <v>100.38731541999515</v>
      </c>
      <c r="L40" s="214">
        <f t="shared" si="4"/>
        <v>98.575377418668936</v>
      </c>
      <c r="M40" s="8"/>
      <c r="N40" s="8"/>
      <c r="O40" s="8"/>
      <c r="P40" s="8"/>
      <c r="Q40" s="8"/>
      <c r="R40" s="8"/>
    </row>
    <row r="41" spans="1:18" s="9" customFormat="1" x14ac:dyDescent="0.2">
      <c r="A41" s="86" t="s">
        <v>46</v>
      </c>
      <c r="B41" s="210">
        <f>'[2]ZBROJ K'!E37</f>
        <v>4620</v>
      </c>
      <c r="C41" s="207">
        <f>'[2]ZBROJ K'!F37</f>
        <v>3242</v>
      </c>
      <c r="D41" s="208">
        <f t="shared" si="0"/>
        <v>7862</v>
      </c>
      <c r="E41" s="209">
        <f t="shared" si="1"/>
        <v>0.3475975667286082</v>
      </c>
      <c r="F41" s="210">
        <f>'[2]ZBROJ K'!I37</f>
        <v>4993</v>
      </c>
      <c r="G41" s="207">
        <f>'[2]ZBROJ K'!J37</f>
        <v>2003</v>
      </c>
      <c r="H41" s="208">
        <f t="shared" si="2"/>
        <v>6996</v>
      </c>
      <c r="I41" s="209">
        <f t="shared" si="3"/>
        <v>0.30728024916229235</v>
      </c>
      <c r="J41" s="212">
        <f t="shared" si="4"/>
        <v>92.529541357901053</v>
      </c>
      <c r="K41" s="213">
        <f t="shared" si="4"/>
        <v>161.85721417873191</v>
      </c>
      <c r="L41" s="214">
        <f t="shared" si="4"/>
        <v>112.37850200114352</v>
      </c>
      <c r="M41" s="8"/>
      <c r="N41" s="8"/>
      <c r="O41" s="8"/>
      <c r="P41" s="8"/>
      <c r="Q41" s="8"/>
      <c r="R41" s="8"/>
    </row>
    <row r="42" spans="1:18" s="9" customFormat="1" x14ac:dyDescent="0.2">
      <c r="A42" s="86" t="s">
        <v>47</v>
      </c>
      <c r="B42" s="210">
        <f>'[2]ZBROJ K'!E36</f>
        <v>946</v>
      </c>
      <c r="C42" s="207">
        <f>'[2]ZBROJ K'!F36</f>
        <v>432</v>
      </c>
      <c r="D42" s="208">
        <f t="shared" si="0"/>
        <v>1378</v>
      </c>
      <c r="E42" s="209">
        <f t="shared" si="1"/>
        <v>6.0924630749430435E-2</v>
      </c>
      <c r="F42" s="210">
        <f>'[2]ZBROJ K'!I36</f>
        <v>644</v>
      </c>
      <c r="G42" s="207">
        <f>'[2]ZBROJ K'!J36</f>
        <v>296</v>
      </c>
      <c r="H42" s="208">
        <f t="shared" si="2"/>
        <v>940</v>
      </c>
      <c r="I42" s="209">
        <f t="shared" si="3"/>
        <v>4.1286940281954669E-2</v>
      </c>
      <c r="J42" s="210">
        <f t="shared" si="4"/>
        <v>146.89440993788821</v>
      </c>
      <c r="K42" s="207">
        <f t="shared" si="4"/>
        <v>145.94594594594594</v>
      </c>
      <c r="L42" s="208">
        <f t="shared" si="4"/>
        <v>146.59574468085106</v>
      </c>
      <c r="M42" s="8"/>
      <c r="N42" s="8"/>
      <c r="O42" s="8"/>
      <c r="P42" s="8"/>
      <c r="Q42" s="8"/>
      <c r="R42" s="8"/>
    </row>
    <row r="43" spans="1:18" s="9" customFormat="1" x14ac:dyDescent="0.2">
      <c r="A43" s="86" t="s">
        <v>48</v>
      </c>
      <c r="B43" s="210">
        <f>'[2]ZBROJ K'!E38</f>
        <v>366</v>
      </c>
      <c r="C43" s="207">
        <f>'[2]ZBROJ K'!F38</f>
        <v>289</v>
      </c>
      <c r="D43" s="208">
        <f t="shared" si="0"/>
        <v>655</v>
      </c>
      <c r="E43" s="209">
        <f t="shared" si="1"/>
        <v>2.8959095167544944E-2</v>
      </c>
      <c r="F43" s="210">
        <f>'[2]ZBROJ K'!I38</f>
        <v>459</v>
      </c>
      <c r="G43" s="207">
        <f>'[2]ZBROJ K'!J38</f>
        <v>266</v>
      </c>
      <c r="H43" s="208">
        <f t="shared" si="2"/>
        <v>725</v>
      </c>
      <c r="I43" s="209">
        <f t="shared" si="3"/>
        <v>3.1843650749379927E-2</v>
      </c>
      <c r="J43" s="212">
        <f t="shared" si="4"/>
        <v>79.738562091503269</v>
      </c>
      <c r="K43" s="213">
        <f t="shared" si="4"/>
        <v>108.6466165413534</v>
      </c>
      <c r="L43" s="214">
        <f t="shared" si="4"/>
        <v>90.344827586206904</v>
      </c>
      <c r="M43" s="8"/>
      <c r="N43" s="8"/>
      <c r="O43" s="8"/>
      <c r="P43" s="8"/>
      <c r="Q43" s="8"/>
      <c r="R43" s="8"/>
    </row>
    <row r="44" spans="1:18" s="9" customFormat="1" x14ac:dyDescent="0.2">
      <c r="A44" s="86" t="s">
        <v>49</v>
      </c>
      <c r="B44" s="210">
        <f>'[2]ZBROJ K'!E40</f>
        <v>219</v>
      </c>
      <c r="C44" s="207">
        <f>'[2]ZBROJ K'!F40</f>
        <v>70</v>
      </c>
      <c r="D44" s="208">
        <f t="shared" si="0"/>
        <v>289</v>
      </c>
      <c r="E44" s="209">
        <f t="shared" si="1"/>
        <v>1.2777371760947311E-2</v>
      </c>
      <c r="F44" s="210">
        <f>'[2]ZBROJ K'!I40</f>
        <v>76</v>
      </c>
      <c r="G44" s="207">
        <f>'[2]ZBROJ K'!J40</f>
        <v>59</v>
      </c>
      <c r="H44" s="208">
        <f t="shared" si="2"/>
        <v>135</v>
      </c>
      <c r="I44" s="209">
        <f t="shared" si="3"/>
        <v>5.9295073809190208E-3</v>
      </c>
      <c r="J44" s="212">
        <f t="shared" si="4"/>
        <v>288.15789473684214</v>
      </c>
      <c r="K44" s="207">
        <f t="shared" si="4"/>
        <v>118.64406779661016</v>
      </c>
      <c r="L44" s="214">
        <f t="shared" si="4"/>
        <v>214.07407407407408</v>
      </c>
      <c r="M44" s="8"/>
      <c r="N44" s="8"/>
      <c r="O44" s="8"/>
      <c r="P44" s="8"/>
      <c r="Q44" s="8"/>
      <c r="R44" s="8"/>
    </row>
    <row r="45" spans="1:18" s="9" customFormat="1" x14ac:dyDescent="0.2">
      <c r="A45" s="86" t="s">
        <v>50</v>
      </c>
      <c r="B45" s="210">
        <f>'[2]ZBROJ K'!E39</f>
        <v>2589</v>
      </c>
      <c r="C45" s="207">
        <f>'[2]ZBROJ K'!F39</f>
        <v>2698</v>
      </c>
      <c r="D45" s="208">
        <f t="shared" si="0"/>
        <v>5287</v>
      </c>
      <c r="E45" s="209">
        <f t="shared" si="1"/>
        <v>0.2337507422149773</v>
      </c>
      <c r="F45" s="210">
        <f>'[2]ZBROJ K'!I39</f>
        <v>2974</v>
      </c>
      <c r="G45" s="207">
        <f>'[2]ZBROJ K'!J39</f>
        <v>2874</v>
      </c>
      <c r="H45" s="208">
        <f t="shared" si="2"/>
        <v>5848</v>
      </c>
      <c r="I45" s="209">
        <f t="shared" si="3"/>
        <v>0.25685747528603287</v>
      </c>
      <c r="J45" s="212">
        <f t="shared" si="4"/>
        <v>87.054472091459317</v>
      </c>
      <c r="K45" s="207">
        <f t="shared" si="4"/>
        <v>93.876130828114128</v>
      </c>
      <c r="L45" s="214">
        <f t="shared" si="4"/>
        <v>90.406976744186053</v>
      </c>
      <c r="M45" s="8"/>
      <c r="N45" s="8"/>
      <c r="O45" s="8"/>
      <c r="P45" s="8"/>
      <c r="Q45" s="8"/>
      <c r="R45" s="8"/>
    </row>
    <row r="46" spans="1:18" s="9" customFormat="1" x14ac:dyDescent="0.2">
      <c r="A46" s="86" t="s">
        <v>51</v>
      </c>
      <c r="B46" s="210">
        <f>'[2]ZBROJ K'!E41</f>
        <v>893</v>
      </c>
      <c r="C46" s="207">
        <f>'[2]ZBROJ K'!F41</f>
        <v>423</v>
      </c>
      <c r="D46" s="208">
        <f t="shared" si="0"/>
        <v>1316</v>
      </c>
      <c r="E46" s="209">
        <f t="shared" si="1"/>
        <v>5.8183464489296406E-2</v>
      </c>
      <c r="F46" s="210">
        <f>'[2]ZBROJ K'!I41</f>
        <v>2926</v>
      </c>
      <c r="G46" s="207">
        <f>'[2]ZBROJ K'!J41</f>
        <v>651</v>
      </c>
      <c r="H46" s="208">
        <f t="shared" si="2"/>
        <v>3577</v>
      </c>
      <c r="I46" s="209">
        <f t="shared" si="3"/>
        <v>0.15710998445590621</v>
      </c>
      <c r="J46" s="212">
        <f t="shared" si="4"/>
        <v>30.519480519480517</v>
      </c>
      <c r="K46" s="213">
        <f t="shared" si="4"/>
        <v>64.976958525345623</v>
      </c>
      <c r="L46" s="214">
        <f t="shared" si="4"/>
        <v>36.790606653620351</v>
      </c>
      <c r="M46" s="8"/>
      <c r="N46" s="8"/>
      <c r="O46" s="8"/>
      <c r="P46" s="8"/>
      <c r="Q46" s="8"/>
      <c r="R46" s="8"/>
    </row>
    <row r="47" spans="1:18" s="9" customFormat="1" x14ac:dyDescent="0.2">
      <c r="A47" s="86" t="s">
        <v>52</v>
      </c>
      <c r="B47" s="210">
        <f>'[2]ZBROJ K'!E42</f>
        <v>35</v>
      </c>
      <c r="C47" s="207">
        <f>'[2]ZBROJ K'!F42</f>
        <v>17</v>
      </c>
      <c r="D47" s="208">
        <f t="shared" si="0"/>
        <v>52</v>
      </c>
      <c r="E47" s="233">
        <f t="shared" si="1"/>
        <v>2.2990426697898276E-3</v>
      </c>
      <c r="F47" s="210">
        <f>'[2]ZBROJ K'!I42</f>
        <v>18</v>
      </c>
      <c r="G47" s="207">
        <f>'[2]ZBROJ K'!J42</f>
        <v>10</v>
      </c>
      <c r="H47" s="208">
        <f t="shared" si="2"/>
        <v>28</v>
      </c>
      <c r="I47" s="209">
        <f t="shared" si="3"/>
        <v>1.2298237530795008E-3</v>
      </c>
      <c r="J47" s="212">
        <f t="shared" si="4"/>
        <v>194.44444444444443</v>
      </c>
      <c r="K47" s="207">
        <f t="shared" si="4"/>
        <v>170</v>
      </c>
      <c r="L47" s="214">
        <f t="shared" si="4"/>
        <v>185.71428571428572</v>
      </c>
      <c r="M47" s="8"/>
      <c r="N47" s="8"/>
      <c r="O47" s="8"/>
      <c r="P47" s="8"/>
      <c r="Q47" s="8"/>
      <c r="R47" s="8"/>
    </row>
    <row r="48" spans="1:18" s="9" customFormat="1" ht="13.5" thickBot="1" x14ac:dyDescent="0.25">
      <c r="A48" s="234" t="s">
        <v>53</v>
      </c>
      <c r="B48" s="235">
        <f>SUM(B39:B47)</f>
        <v>15117</v>
      </c>
      <c r="C48" s="236">
        <f>SUM(C39:C47)</f>
        <v>11368</v>
      </c>
      <c r="D48" s="219">
        <f t="shared" si="0"/>
        <v>26485</v>
      </c>
      <c r="E48" s="222">
        <f t="shared" si="1"/>
        <v>1.1709643290266074</v>
      </c>
      <c r="F48" s="235">
        <f>SUM(F39:F47)</f>
        <v>17851</v>
      </c>
      <c r="G48" s="237">
        <f>SUM(G39:G47)</f>
        <v>10389</v>
      </c>
      <c r="H48" s="219">
        <f t="shared" si="2"/>
        <v>28240</v>
      </c>
      <c r="I48" s="238">
        <f t="shared" si="3"/>
        <v>1.2403650995344679</v>
      </c>
      <c r="J48" s="235">
        <f t="shared" si="4"/>
        <v>84.684331410005043</v>
      </c>
      <c r="K48" s="237">
        <f t="shared" si="4"/>
        <v>109.4234286264318</v>
      </c>
      <c r="L48" s="219">
        <f t="shared" si="4"/>
        <v>93.785410764872523</v>
      </c>
      <c r="M48" s="8"/>
      <c r="N48" s="8"/>
      <c r="O48" s="8"/>
      <c r="P48" s="8"/>
      <c r="Q48" s="8"/>
      <c r="R48" s="8"/>
    </row>
    <row r="49" spans="1:18" s="9" customFormat="1" ht="14.25" thickTop="1" thickBot="1" x14ac:dyDescent="0.25">
      <c r="A49" s="128" t="s">
        <v>54</v>
      </c>
      <c r="B49" s="228">
        <f>B48+B38+B35+B34+B33+B25+B22+B17+B8</f>
        <v>251858</v>
      </c>
      <c r="C49" s="229">
        <f>C48+C38+C35+C34+C33+C25+C22+C17+C8</f>
        <v>2009953</v>
      </c>
      <c r="D49" s="230">
        <f t="shared" si="0"/>
        <v>2261811</v>
      </c>
      <c r="E49" s="239">
        <f>E48+E38+E35+E34+E33+E25+E22+E17+E8</f>
        <v>99.999999999999986</v>
      </c>
      <c r="F49" s="228">
        <f>F48+F38+F35+F34+F33+F25+F22+F17+F8</f>
        <v>262953</v>
      </c>
      <c r="G49" s="229">
        <f>G48+G38+G35+G34+G33+G25+G22+G17+G8</f>
        <v>2013796</v>
      </c>
      <c r="H49" s="230">
        <f t="shared" si="2"/>
        <v>2276749</v>
      </c>
      <c r="I49" s="239">
        <f>I48+I38+I35+I34+I33+I25+I22+I17+I8</f>
        <v>100.00000000000001</v>
      </c>
      <c r="J49" s="228">
        <f t="shared" si="4"/>
        <v>95.780614786672899</v>
      </c>
      <c r="K49" s="232">
        <f t="shared" si="4"/>
        <v>99.809166370377127</v>
      </c>
      <c r="L49" s="230">
        <f t="shared" si="4"/>
        <v>99.343889027732089</v>
      </c>
      <c r="M49" s="8"/>
      <c r="N49" s="8"/>
      <c r="O49" s="8"/>
      <c r="P49" s="8"/>
      <c r="Q49" s="8"/>
      <c r="R49" s="8"/>
    </row>
    <row r="50" spans="1:18" s="9" customFormat="1" ht="13.5" thickTop="1" x14ac:dyDescent="0.2">
      <c r="A50" s="57"/>
      <c r="B50" s="57"/>
      <c r="C50" s="57"/>
      <c r="D50" s="240"/>
      <c r="E50" s="8"/>
      <c r="F50" s="8"/>
      <c r="G50" s="8"/>
      <c r="H50" s="59"/>
      <c r="I50" s="8"/>
      <c r="J50" s="60"/>
      <c r="K50" s="60"/>
      <c r="L50" s="60"/>
      <c r="M50" s="8"/>
      <c r="N50" s="8"/>
      <c r="O50" s="8"/>
      <c r="P50" s="8"/>
      <c r="Q50" s="8"/>
      <c r="R50" s="8"/>
    </row>
    <row r="51" spans="1:18" s="9" customFormat="1" x14ac:dyDescent="0.2">
      <c r="A51" s="57"/>
      <c r="B51" s="57"/>
      <c r="C51" s="57"/>
      <c r="D51" s="240"/>
      <c r="E51" s="8"/>
      <c r="F51" s="8"/>
      <c r="G51" s="8"/>
      <c r="H51" s="59"/>
      <c r="I51" s="8"/>
      <c r="J51" s="60"/>
      <c r="K51" s="60"/>
      <c r="L51" s="60"/>
      <c r="M51" s="8"/>
      <c r="N51" s="8"/>
      <c r="O51" s="8"/>
      <c r="P51" s="8"/>
      <c r="Q51" s="8"/>
      <c r="R51" s="8"/>
    </row>
    <row r="52" spans="1:18" x14ac:dyDescent="0.2">
      <c r="A52" s="57"/>
      <c r="B52" s="57"/>
      <c r="C52" s="57"/>
      <c r="D52" s="240"/>
      <c r="E52" s="8"/>
      <c r="F52" s="8"/>
      <c r="G52" s="8"/>
      <c r="H52" s="59"/>
      <c r="I52" s="8"/>
      <c r="J52" s="60"/>
      <c r="K52" s="60"/>
      <c r="L52" s="60"/>
      <c r="M52" s="8"/>
      <c r="N52" s="8"/>
      <c r="O52" s="8"/>
      <c r="P52" s="8"/>
      <c r="Q52" s="8"/>
      <c r="R52" s="8"/>
    </row>
    <row r="53" spans="1:18" x14ac:dyDescent="0.2">
      <c r="A53" s="57"/>
      <c r="B53" s="57"/>
      <c r="C53" s="57"/>
      <c r="D53" s="240"/>
      <c r="E53" s="8"/>
      <c r="F53" s="8"/>
      <c r="G53" s="8"/>
      <c r="H53" s="59"/>
      <c r="I53" s="8"/>
      <c r="J53" s="60"/>
      <c r="K53" s="60"/>
      <c r="L53" s="60"/>
      <c r="M53" s="8"/>
      <c r="N53" s="8"/>
      <c r="O53" s="8"/>
      <c r="P53" s="8"/>
      <c r="Q53" s="8"/>
      <c r="R53" s="8"/>
    </row>
    <row r="54" spans="1:18" x14ac:dyDescent="0.2">
      <c r="A54" s="57"/>
      <c r="B54" s="57"/>
      <c r="C54" s="57"/>
      <c r="D54" s="240"/>
      <c r="E54" s="8"/>
      <c r="F54" s="8"/>
      <c r="G54" s="8"/>
      <c r="H54" s="59"/>
      <c r="I54" s="8"/>
      <c r="J54" s="60"/>
      <c r="K54" s="60"/>
      <c r="L54" s="60"/>
      <c r="M54" s="8"/>
      <c r="N54" s="8"/>
      <c r="O54" s="8"/>
      <c r="P54" s="8"/>
      <c r="Q54" s="8"/>
      <c r="R54" s="8"/>
    </row>
    <row r="55" spans="1:18" x14ac:dyDescent="0.2">
      <c r="A55" s="57"/>
      <c r="B55" s="57"/>
      <c r="C55" s="57"/>
      <c r="D55" s="240"/>
      <c r="E55" s="8"/>
      <c r="F55" s="8"/>
      <c r="G55" s="8"/>
      <c r="H55" s="59"/>
      <c r="I55" s="8"/>
      <c r="J55" s="60"/>
      <c r="K55" s="60"/>
      <c r="L55" s="60"/>
      <c r="M55" s="8"/>
      <c r="N55" s="8"/>
      <c r="O55" s="8"/>
      <c r="P55" s="8"/>
      <c r="Q55" s="8"/>
      <c r="R55" s="8"/>
    </row>
    <row r="56" spans="1:18" x14ac:dyDescent="0.2">
      <c r="A56" s="57"/>
      <c r="B56" s="57"/>
      <c r="C56" s="57"/>
      <c r="D56" s="240"/>
      <c r="E56" s="8"/>
      <c r="F56" s="8"/>
      <c r="G56" s="8"/>
      <c r="H56" s="59"/>
      <c r="I56" s="8"/>
      <c r="J56" s="60"/>
      <c r="K56" s="60"/>
      <c r="L56" s="60"/>
      <c r="M56" s="8"/>
      <c r="N56" s="8"/>
      <c r="O56" s="8"/>
      <c r="P56" s="8"/>
      <c r="Q56" s="8"/>
      <c r="R56" s="8"/>
    </row>
    <row r="57" spans="1:18" x14ac:dyDescent="0.2">
      <c r="A57" s="57"/>
      <c r="B57" s="57"/>
      <c r="C57" s="57"/>
      <c r="D57" s="240"/>
      <c r="E57" s="8"/>
      <c r="F57" s="8"/>
      <c r="G57" s="8"/>
      <c r="H57" s="59"/>
      <c r="I57" s="8"/>
      <c r="J57" s="60"/>
      <c r="K57" s="60"/>
      <c r="L57" s="60"/>
      <c r="M57" s="8"/>
      <c r="N57" s="8"/>
      <c r="O57" s="8"/>
      <c r="P57" s="8"/>
      <c r="Q57" s="8"/>
      <c r="R57" s="8"/>
    </row>
    <row r="58" spans="1:18" x14ac:dyDescent="0.2">
      <c r="A58" s="57"/>
      <c r="B58" s="57"/>
      <c r="C58" s="57"/>
      <c r="D58" s="240"/>
      <c r="E58" s="8"/>
      <c r="F58" s="8"/>
      <c r="G58" s="8"/>
      <c r="H58" s="59"/>
      <c r="I58" s="8"/>
      <c r="J58" s="60"/>
      <c r="K58" s="60"/>
      <c r="L58" s="60"/>
      <c r="M58" s="8"/>
      <c r="N58" s="8"/>
      <c r="O58" s="8"/>
      <c r="P58" s="8"/>
      <c r="Q58" s="8"/>
      <c r="R58" s="8"/>
    </row>
    <row r="59" spans="1:18" x14ac:dyDescent="0.2">
      <c r="A59" s="57"/>
      <c r="B59" s="57"/>
      <c r="C59" s="57"/>
      <c r="D59" s="240"/>
      <c r="E59" s="8"/>
      <c r="F59" s="8"/>
      <c r="G59" s="8"/>
      <c r="H59" s="59"/>
      <c r="I59" s="8"/>
      <c r="J59" s="60"/>
      <c r="K59" s="60"/>
      <c r="L59" s="60"/>
      <c r="M59" s="8"/>
      <c r="N59" s="8"/>
      <c r="O59" s="8"/>
      <c r="P59" s="8"/>
      <c r="Q59" s="8"/>
      <c r="R59" s="8"/>
    </row>
    <row r="60" spans="1:18" x14ac:dyDescent="0.2">
      <c r="A60" s="57"/>
      <c r="B60" s="57"/>
      <c r="C60" s="57"/>
      <c r="D60" s="240"/>
      <c r="E60" s="8"/>
      <c r="F60" s="8"/>
      <c r="G60" s="8"/>
      <c r="H60" s="59"/>
      <c r="I60" s="8"/>
      <c r="J60" s="60"/>
      <c r="K60" s="60"/>
      <c r="L60" s="60"/>
      <c r="M60" s="8"/>
      <c r="N60" s="8"/>
      <c r="O60" s="8"/>
      <c r="P60" s="8"/>
      <c r="Q60" s="8"/>
      <c r="R60" s="8"/>
    </row>
    <row r="61" spans="1:18" x14ac:dyDescent="0.2">
      <c r="A61" s="57"/>
      <c r="B61" s="57"/>
      <c r="C61" s="57"/>
      <c r="D61" s="240"/>
      <c r="E61" s="8"/>
      <c r="F61" s="8"/>
      <c r="G61" s="8"/>
      <c r="H61" s="59"/>
      <c r="I61" s="8"/>
      <c r="J61" s="60"/>
      <c r="K61" s="60"/>
      <c r="L61" s="60"/>
      <c r="M61" s="8"/>
      <c r="N61" s="8"/>
      <c r="O61" s="8"/>
      <c r="P61" s="8"/>
      <c r="Q61" s="8"/>
      <c r="R61" s="8"/>
    </row>
    <row r="62" spans="1:18" x14ac:dyDescent="0.2">
      <c r="A62" s="57"/>
      <c r="B62" s="57"/>
      <c r="C62" s="57"/>
      <c r="D62" s="240"/>
      <c r="E62" s="8"/>
      <c r="F62" s="8"/>
      <c r="G62" s="8"/>
      <c r="H62" s="61"/>
      <c r="I62" s="8"/>
      <c r="J62" s="60"/>
      <c r="K62" s="60"/>
      <c r="L62" s="60"/>
      <c r="M62" s="8"/>
      <c r="N62" s="8"/>
      <c r="O62" s="8"/>
      <c r="P62" s="8"/>
      <c r="Q62" s="8"/>
      <c r="R62" s="8"/>
    </row>
    <row r="63" spans="1:18" x14ac:dyDescent="0.2">
      <c r="A63" s="57"/>
      <c r="B63" s="57"/>
      <c r="C63" s="57"/>
      <c r="D63" s="240"/>
      <c r="E63" s="8"/>
      <c r="F63" s="8"/>
      <c r="G63" s="8"/>
      <c r="H63" s="61"/>
      <c r="I63" s="8"/>
      <c r="J63" s="60"/>
      <c r="K63" s="60"/>
      <c r="L63" s="60"/>
      <c r="M63" s="8"/>
      <c r="N63" s="8"/>
      <c r="O63" s="8"/>
      <c r="P63" s="8"/>
      <c r="Q63" s="8"/>
      <c r="R63" s="8"/>
    </row>
    <row r="64" spans="1:18" x14ac:dyDescent="0.2">
      <c r="A64" s="57"/>
      <c r="B64" s="57"/>
      <c r="C64" s="57"/>
      <c r="D64" s="240"/>
      <c r="E64" s="8"/>
      <c r="F64" s="8"/>
      <c r="G64" s="8"/>
      <c r="H64" s="61"/>
      <c r="I64" s="8"/>
      <c r="J64" s="60"/>
      <c r="K64" s="60"/>
      <c r="L64" s="60"/>
      <c r="M64" s="8"/>
      <c r="N64" s="8"/>
      <c r="O64" s="8"/>
      <c r="P64" s="8"/>
      <c r="Q64" s="8"/>
      <c r="R64" s="8"/>
    </row>
    <row r="65" spans="1:18" x14ac:dyDescent="0.2">
      <c r="A65" s="57"/>
      <c r="B65" s="57"/>
      <c r="C65" s="57"/>
      <c r="D65" s="240"/>
      <c r="E65" s="8"/>
      <c r="F65" s="8"/>
      <c r="G65" s="8"/>
      <c r="H65" s="61"/>
      <c r="I65" s="8"/>
      <c r="J65" s="60"/>
      <c r="K65" s="60"/>
      <c r="L65" s="60"/>
      <c r="M65" s="8"/>
      <c r="N65" s="8"/>
      <c r="O65" s="8"/>
      <c r="P65" s="8"/>
      <c r="Q65" s="8"/>
      <c r="R65" s="8"/>
    </row>
    <row r="66" spans="1:18" x14ac:dyDescent="0.2">
      <c r="A66" s="57"/>
      <c r="B66" s="57"/>
      <c r="C66" s="57"/>
      <c r="D66" s="240"/>
      <c r="E66" s="8"/>
      <c r="F66" s="8"/>
      <c r="G66" s="8"/>
      <c r="H66" s="61"/>
      <c r="I66" s="8"/>
      <c r="J66" s="60"/>
      <c r="K66" s="60"/>
      <c r="L66" s="60"/>
      <c r="M66" s="8"/>
      <c r="N66" s="8"/>
      <c r="O66" s="8"/>
      <c r="P66" s="8"/>
      <c r="Q66" s="8"/>
      <c r="R66" s="8"/>
    </row>
    <row r="67" spans="1:18" x14ac:dyDescent="0.2">
      <c r="A67" s="57"/>
      <c r="B67" s="57"/>
      <c r="C67" s="57"/>
      <c r="D67" s="240"/>
      <c r="E67" s="8"/>
      <c r="F67" s="8"/>
      <c r="G67" s="8"/>
      <c r="H67" s="61"/>
      <c r="I67" s="8"/>
      <c r="J67" s="60"/>
      <c r="K67" s="60"/>
      <c r="L67" s="60"/>
      <c r="M67" s="8"/>
      <c r="N67" s="8"/>
      <c r="O67" s="8"/>
      <c r="P67" s="8"/>
      <c r="Q67" s="8"/>
      <c r="R67" s="8"/>
    </row>
    <row r="68" spans="1:18" x14ac:dyDescent="0.2">
      <c r="A68" s="57"/>
      <c r="B68" s="57"/>
      <c r="C68" s="57"/>
      <c r="D68" s="240"/>
      <c r="E68" s="8"/>
      <c r="F68" s="8"/>
      <c r="G68" s="8"/>
      <c r="H68" s="61"/>
      <c r="I68" s="8"/>
      <c r="J68" s="60"/>
      <c r="K68" s="60"/>
      <c r="L68" s="60"/>
      <c r="M68" s="8"/>
      <c r="N68" s="8"/>
      <c r="O68" s="8"/>
      <c r="P68" s="8"/>
      <c r="Q68" s="8"/>
      <c r="R68" s="8"/>
    </row>
    <row r="69" spans="1:18" x14ac:dyDescent="0.2">
      <c r="A69" s="57"/>
      <c r="B69" s="57"/>
      <c r="C69" s="57"/>
      <c r="D69" s="240"/>
      <c r="E69" s="8"/>
      <c r="F69" s="8"/>
      <c r="G69" s="8"/>
      <c r="H69" s="61"/>
      <c r="I69" s="8"/>
      <c r="J69" s="60"/>
      <c r="K69" s="60"/>
      <c r="L69" s="60"/>
      <c r="M69" s="8"/>
      <c r="N69" s="8"/>
      <c r="O69" s="8"/>
      <c r="P69" s="8"/>
      <c r="Q69" s="8"/>
      <c r="R69" s="8"/>
    </row>
    <row r="70" spans="1:18" x14ac:dyDescent="0.2">
      <c r="A70" s="57"/>
      <c r="B70" s="57"/>
      <c r="C70" s="57"/>
      <c r="D70" s="240"/>
      <c r="E70" s="8"/>
      <c r="F70" s="8"/>
      <c r="G70" s="8"/>
      <c r="H70" s="61"/>
      <c r="I70" s="8"/>
      <c r="J70" s="60"/>
      <c r="K70" s="60"/>
      <c r="L70" s="60"/>
      <c r="M70" s="8"/>
      <c r="N70" s="8"/>
      <c r="O70" s="8"/>
      <c r="P70" s="8"/>
      <c r="Q70" s="8"/>
      <c r="R70" s="8"/>
    </row>
    <row r="71" spans="1:18" x14ac:dyDescent="0.2">
      <c r="A71" s="57"/>
      <c r="B71" s="57"/>
      <c r="C71" s="57"/>
      <c r="D71" s="240"/>
      <c r="E71" s="8"/>
      <c r="F71" s="8"/>
      <c r="G71" s="8"/>
      <c r="H71" s="61"/>
      <c r="I71" s="8"/>
      <c r="J71" s="60"/>
      <c r="K71" s="60"/>
      <c r="L71" s="60"/>
      <c r="M71" s="8"/>
      <c r="N71" s="8"/>
      <c r="O71" s="8"/>
      <c r="P71" s="8"/>
      <c r="Q71" s="8"/>
      <c r="R71" s="8"/>
    </row>
    <row r="72" spans="1:18" x14ac:dyDescent="0.2">
      <c r="A72" s="57"/>
      <c r="B72" s="57"/>
      <c r="C72" s="57"/>
      <c r="D72" s="240"/>
      <c r="E72" s="8"/>
      <c r="F72" s="8"/>
      <c r="G72" s="8"/>
      <c r="H72" s="61"/>
      <c r="I72" s="8"/>
      <c r="J72" s="60"/>
      <c r="K72" s="60"/>
      <c r="L72" s="60"/>
      <c r="M72" s="8"/>
      <c r="N72" s="8"/>
      <c r="O72" s="8"/>
      <c r="P72" s="8"/>
      <c r="Q72" s="8"/>
      <c r="R72" s="8"/>
    </row>
    <row r="73" spans="1:18" x14ac:dyDescent="0.2">
      <c r="A73" s="57"/>
      <c r="B73" s="57"/>
      <c r="C73" s="57"/>
      <c r="D73" s="240"/>
      <c r="E73" s="8"/>
      <c r="F73" s="8"/>
      <c r="G73" s="8"/>
      <c r="H73" s="61"/>
      <c r="I73" s="8"/>
      <c r="J73" s="60"/>
      <c r="K73" s="60"/>
      <c r="L73" s="60"/>
      <c r="M73" s="8"/>
      <c r="N73" s="8"/>
      <c r="O73" s="8"/>
      <c r="P73" s="8"/>
      <c r="Q73" s="8"/>
      <c r="R73" s="8"/>
    </row>
    <row r="74" spans="1:18" x14ac:dyDescent="0.2">
      <c r="A74" s="57"/>
      <c r="B74" s="57"/>
      <c r="C74" s="57"/>
      <c r="D74" s="240"/>
      <c r="E74" s="8"/>
      <c r="F74" s="8"/>
      <c r="G74" s="8"/>
      <c r="H74" s="61"/>
      <c r="I74" s="8"/>
      <c r="J74" s="60"/>
      <c r="K74" s="60"/>
      <c r="L74" s="60"/>
      <c r="M74" s="8"/>
      <c r="N74" s="8"/>
      <c r="O74" s="8"/>
      <c r="P74" s="8"/>
      <c r="Q74" s="8"/>
      <c r="R74" s="8"/>
    </row>
    <row r="75" spans="1:18" x14ac:dyDescent="0.2">
      <c r="A75" s="57"/>
      <c r="B75" s="57"/>
      <c r="C75" s="57"/>
      <c r="D75" s="240"/>
      <c r="E75" s="8"/>
      <c r="F75" s="8"/>
      <c r="G75" s="8"/>
      <c r="H75" s="61"/>
      <c r="I75" s="8"/>
      <c r="J75" s="60"/>
      <c r="K75" s="60"/>
      <c r="L75" s="60"/>
      <c r="M75" s="8"/>
      <c r="N75" s="8"/>
      <c r="O75" s="8"/>
      <c r="P75" s="8"/>
      <c r="Q75" s="8"/>
      <c r="R75" s="8"/>
    </row>
    <row r="76" spans="1:18" x14ac:dyDescent="0.2">
      <c r="A76" s="62"/>
      <c r="B76" s="62"/>
      <c r="C76" s="62"/>
      <c r="D76" s="241"/>
      <c r="H76" s="61"/>
    </row>
    <row r="77" spans="1:18" x14ac:dyDescent="0.2">
      <c r="A77" s="62"/>
      <c r="B77" s="62"/>
      <c r="C77" s="62"/>
      <c r="D77" s="241"/>
      <c r="H77" s="61"/>
    </row>
    <row r="78" spans="1:18" x14ac:dyDescent="0.2">
      <c r="A78" s="62"/>
      <c r="B78" s="62"/>
      <c r="C78" s="62"/>
      <c r="D78" s="241"/>
      <c r="H78" s="61"/>
    </row>
    <row r="79" spans="1:18" x14ac:dyDescent="0.2">
      <c r="A79" s="62"/>
      <c r="B79" s="62"/>
      <c r="C79" s="62"/>
      <c r="D79" s="241"/>
      <c r="H79" s="61"/>
    </row>
    <row r="80" spans="1:18" x14ac:dyDescent="0.2">
      <c r="A80" s="62"/>
      <c r="B80" s="62"/>
      <c r="C80" s="62"/>
      <c r="D80" s="241"/>
      <c r="H80" s="61"/>
    </row>
    <row r="81" spans="1:8" x14ac:dyDescent="0.2">
      <c r="A81" s="62"/>
      <c r="B81" s="62"/>
      <c r="C81" s="62"/>
      <c r="D81" s="241"/>
      <c r="H81" s="61"/>
    </row>
    <row r="82" spans="1:8" x14ac:dyDescent="0.2">
      <c r="A82" s="62"/>
      <c r="B82" s="62"/>
      <c r="C82" s="62"/>
      <c r="D82" s="241"/>
      <c r="H82" s="61"/>
    </row>
    <row r="83" spans="1:8" x14ac:dyDescent="0.2">
      <c r="A83" s="62"/>
      <c r="B83" s="62"/>
      <c r="C83" s="62"/>
      <c r="D83" s="241"/>
      <c r="H83" s="61"/>
    </row>
    <row r="84" spans="1:8" x14ac:dyDescent="0.2">
      <c r="A84" s="62"/>
      <c r="B84" s="62"/>
      <c r="C84" s="62"/>
      <c r="D84" s="241"/>
      <c r="H84" s="61"/>
    </row>
    <row r="85" spans="1:8" x14ac:dyDescent="0.2">
      <c r="A85" s="62"/>
      <c r="B85" s="62"/>
      <c r="C85" s="62"/>
      <c r="D85" s="241"/>
      <c r="H85" s="61"/>
    </row>
    <row r="86" spans="1:8" x14ac:dyDescent="0.2">
      <c r="A86" s="62"/>
      <c r="B86" s="62"/>
      <c r="C86" s="62"/>
      <c r="D86" s="241"/>
      <c r="H86" s="61"/>
    </row>
    <row r="87" spans="1:8" x14ac:dyDescent="0.2">
      <c r="A87" s="62"/>
      <c r="B87" s="62"/>
      <c r="C87" s="62"/>
      <c r="D87" s="241"/>
      <c r="H87" s="61"/>
    </row>
    <row r="88" spans="1:8" x14ac:dyDescent="0.2">
      <c r="A88" s="62"/>
      <c r="B88" s="62"/>
      <c r="C88" s="62"/>
      <c r="D88" s="241"/>
      <c r="H88" s="61"/>
    </row>
    <row r="89" spans="1:8" x14ac:dyDescent="0.2">
      <c r="A89" s="62"/>
      <c r="B89" s="62"/>
      <c r="C89" s="62"/>
      <c r="D89" s="241"/>
      <c r="H89" s="61"/>
    </row>
    <row r="90" spans="1:8" x14ac:dyDescent="0.2">
      <c r="A90" s="62"/>
      <c r="B90" s="62"/>
      <c r="C90" s="62"/>
      <c r="D90" s="241"/>
      <c r="H90" s="61"/>
    </row>
    <row r="91" spans="1:8" x14ac:dyDescent="0.2">
      <c r="A91" s="62"/>
      <c r="B91" s="62"/>
      <c r="C91" s="62"/>
      <c r="D91" s="241"/>
      <c r="H91" s="61"/>
    </row>
    <row r="92" spans="1:8" x14ac:dyDescent="0.2">
      <c r="A92" s="62"/>
      <c r="B92" s="62"/>
      <c r="C92" s="62"/>
      <c r="D92" s="241"/>
      <c r="H92" s="61"/>
    </row>
    <row r="93" spans="1:8" x14ac:dyDescent="0.2">
      <c r="A93" s="62"/>
      <c r="B93" s="62"/>
      <c r="C93" s="62"/>
      <c r="D93" s="241"/>
      <c r="H93" s="61"/>
    </row>
    <row r="94" spans="1:8" x14ac:dyDescent="0.2">
      <c r="A94" s="62"/>
      <c r="B94" s="62"/>
      <c r="C94" s="62"/>
      <c r="D94" s="241"/>
      <c r="H94" s="61"/>
    </row>
    <row r="95" spans="1:8" x14ac:dyDescent="0.2">
      <c r="A95" s="62"/>
      <c r="B95" s="62"/>
      <c r="C95" s="62"/>
      <c r="D95" s="241"/>
      <c r="H95" s="61"/>
    </row>
    <row r="96" spans="1:8" x14ac:dyDescent="0.2">
      <c r="A96" s="62"/>
      <c r="B96" s="62"/>
      <c r="C96" s="62"/>
      <c r="D96" s="241"/>
      <c r="H96" s="61"/>
    </row>
    <row r="97" spans="1:8" x14ac:dyDescent="0.2">
      <c r="A97" s="62"/>
      <c r="B97" s="62"/>
      <c r="C97" s="62"/>
      <c r="D97" s="241"/>
      <c r="H97" s="61"/>
    </row>
    <row r="98" spans="1:8" x14ac:dyDescent="0.2">
      <c r="A98" s="62"/>
      <c r="B98" s="62"/>
      <c r="C98" s="62"/>
      <c r="D98" s="241"/>
      <c r="H98" s="61"/>
    </row>
    <row r="99" spans="1:8" x14ac:dyDescent="0.2">
      <c r="A99" s="62"/>
      <c r="B99" s="62"/>
      <c r="C99" s="62"/>
      <c r="D99" s="241"/>
      <c r="H99" s="61"/>
    </row>
    <row r="100" spans="1:8" x14ac:dyDescent="0.2">
      <c r="A100" s="62"/>
      <c r="B100" s="62"/>
      <c r="C100" s="62"/>
      <c r="D100" s="241"/>
      <c r="H100" s="61"/>
    </row>
    <row r="101" spans="1:8" x14ac:dyDescent="0.2">
      <c r="A101" s="62"/>
      <c r="B101" s="62"/>
      <c r="C101" s="62"/>
      <c r="D101" s="241"/>
      <c r="H101" s="61"/>
    </row>
    <row r="102" spans="1:8" x14ac:dyDescent="0.2">
      <c r="A102" s="62"/>
      <c r="B102" s="62"/>
      <c r="C102" s="62"/>
      <c r="D102" s="241"/>
      <c r="H102" s="61"/>
    </row>
    <row r="103" spans="1:8" x14ac:dyDescent="0.2">
      <c r="A103" s="62"/>
      <c r="B103" s="62"/>
      <c r="C103" s="62"/>
      <c r="D103" s="241"/>
      <c r="H103" s="61"/>
    </row>
    <row r="104" spans="1:8" x14ac:dyDescent="0.2">
      <c r="A104" s="62"/>
      <c r="B104" s="62"/>
      <c r="C104" s="62"/>
      <c r="D104" s="241"/>
      <c r="H104" s="61"/>
    </row>
    <row r="105" spans="1:8" x14ac:dyDescent="0.2">
      <c r="A105" s="62"/>
      <c r="B105" s="62"/>
      <c r="C105" s="62"/>
      <c r="D105" s="241"/>
      <c r="H105" s="61"/>
    </row>
    <row r="106" spans="1:8" x14ac:dyDescent="0.2">
      <c r="A106" s="62"/>
      <c r="B106" s="62"/>
      <c r="C106" s="62"/>
      <c r="D106" s="241"/>
      <c r="H106" s="61"/>
    </row>
    <row r="107" spans="1:8" x14ac:dyDescent="0.2">
      <c r="A107" s="62"/>
      <c r="B107" s="62"/>
      <c r="C107" s="62"/>
      <c r="D107" s="241"/>
      <c r="H107" s="61"/>
    </row>
    <row r="108" spans="1:8" x14ac:dyDescent="0.2">
      <c r="A108" s="62"/>
      <c r="B108" s="62"/>
      <c r="C108" s="62"/>
      <c r="D108" s="241"/>
      <c r="H108" s="61"/>
    </row>
    <row r="109" spans="1:8" x14ac:dyDescent="0.2">
      <c r="A109" s="62"/>
      <c r="B109" s="62"/>
      <c r="C109" s="62"/>
      <c r="D109" s="241"/>
      <c r="H109" s="61"/>
    </row>
    <row r="110" spans="1:8" x14ac:dyDescent="0.2">
      <c r="A110" s="62"/>
      <c r="B110" s="62"/>
      <c r="C110" s="62"/>
      <c r="D110" s="241"/>
      <c r="H110" s="61"/>
    </row>
    <row r="111" spans="1:8" x14ac:dyDescent="0.2">
      <c r="A111" s="62"/>
      <c r="B111" s="62"/>
      <c r="C111" s="62"/>
      <c r="D111" s="241"/>
      <c r="H111" s="61"/>
    </row>
    <row r="112" spans="1:8" x14ac:dyDescent="0.2">
      <c r="A112" s="62"/>
      <c r="B112" s="62"/>
      <c r="C112" s="62"/>
      <c r="D112" s="241"/>
      <c r="H112" s="61"/>
    </row>
    <row r="113" spans="1:8" x14ac:dyDescent="0.2">
      <c r="A113" s="62"/>
      <c r="B113" s="62"/>
      <c r="C113" s="62"/>
      <c r="D113" s="241"/>
      <c r="H113" s="61"/>
    </row>
    <row r="114" spans="1:8" x14ac:dyDescent="0.2">
      <c r="A114" s="62"/>
      <c r="B114" s="62"/>
      <c r="C114" s="62"/>
      <c r="D114" s="241"/>
      <c r="H114" s="61"/>
    </row>
    <row r="115" spans="1:8" x14ac:dyDescent="0.2">
      <c r="A115" s="62"/>
      <c r="B115" s="62"/>
      <c r="C115" s="62"/>
      <c r="D115" s="241"/>
      <c r="H115" s="61"/>
    </row>
    <row r="116" spans="1:8" x14ac:dyDescent="0.2">
      <c r="A116" s="62"/>
      <c r="B116" s="62"/>
      <c r="C116" s="62"/>
      <c r="D116" s="241"/>
      <c r="H116" s="61"/>
    </row>
    <row r="117" spans="1:8" x14ac:dyDescent="0.2">
      <c r="A117" s="62"/>
      <c r="B117" s="62"/>
      <c r="C117" s="62"/>
      <c r="D117" s="241"/>
      <c r="H117" s="61"/>
    </row>
    <row r="118" spans="1:8" x14ac:dyDescent="0.2">
      <c r="A118" s="62"/>
      <c r="B118" s="62"/>
      <c r="C118" s="62"/>
      <c r="D118" s="241"/>
      <c r="H118" s="61"/>
    </row>
    <row r="119" spans="1:8" x14ac:dyDescent="0.2">
      <c r="A119" s="62"/>
      <c r="B119" s="62"/>
      <c r="C119" s="62"/>
      <c r="D119" s="241"/>
      <c r="H119" s="61"/>
    </row>
    <row r="120" spans="1:8" x14ac:dyDescent="0.2">
      <c r="A120" s="62"/>
      <c r="B120" s="62"/>
      <c r="C120" s="62"/>
      <c r="D120" s="241"/>
      <c r="H120" s="61"/>
    </row>
    <row r="121" spans="1:8" x14ac:dyDescent="0.2">
      <c r="A121" s="62"/>
      <c r="B121" s="62"/>
      <c r="C121" s="62"/>
      <c r="D121" s="241"/>
      <c r="H121" s="61"/>
    </row>
    <row r="122" spans="1:8" x14ac:dyDescent="0.2">
      <c r="A122" s="62"/>
      <c r="B122" s="62"/>
      <c r="C122" s="62"/>
      <c r="D122" s="241"/>
      <c r="H122" s="61"/>
    </row>
    <row r="123" spans="1:8" x14ac:dyDescent="0.2">
      <c r="A123" s="62"/>
      <c r="B123" s="62"/>
      <c r="C123" s="62"/>
      <c r="D123" s="241"/>
      <c r="H123" s="61"/>
    </row>
    <row r="124" spans="1:8" x14ac:dyDescent="0.2">
      <c r="A124" s="62"/>
      <c r="B124" s="62"/>
      <c r="C124" s="62"/>
      <c r="D124" s="241"/>
      <c r="H124" s="61"/>
    </row>
    <row r="125" spans="1:8" x14ac:dyDescent="0.2">
      <c r="A125" s="62"/>
      <c r="B125" s="62"/>
      <c r="C125" s="62"/>
      <c r="D125" s="241"/>
      <c r="H125" s="61"/>
    </row>
    <row r="126" spans="1:8" x14ac:dyDescent="0.2">
      <c r="A126" s="62"/>
      <c r="B126" s="62"/>
      <c r="C126" s="62"/>
      <c r="D126" s="241"/>
      <c r="H126" s="61"/>
    </row>
    <row r="127" spans="1:8" x14ac:dyDescent="0.2">
      <c r="A127" s="62"/>
      <c r="B127" s="62"/>
      <c r="C127" s="62"/>
      <c r="D127" s="241"/>
      <c r="H127" s="61"/>
    </row>
    <row r="128" spans="1:8" x14ac:dyDescent="0.2">
      <c r="A128" s="62"/>
      <c r="B128" s="62"/>
      <c r="C128" s="62"/>
      <c r="D128" s="241"/>
      <c r="H128" s="61"/>
    </row>
    <row r="129" spans="1:8" x14ac:dyDescent="0.2">
      <c r="A129" s="62"/>
      <c r="B129" s="62"/>
      <c r="C129" s="62"/>
      <c r="D129" s="241"/>
      <c r="H129" s="61"/>
    </row>
    <row r="130" spans="1:8" x14ac:dyDescent="0.2">
      <c r="A130" s="62"/>
      <c r="B130" s="62"/>
      <c r="C130" s="62"/>
      <c r="D130" s="241"/>
      <c r="H130" s="61"/>
    </row>
    <row r="131" spans="1:8" x14ac:dyDescent="0.2">
      <c r="A131" s="62"/>
      <c r="B131" s="62"/>
      <c r="C131" s="62"/>
      <c r="D131" s="241"/>
      <c r="H131" s="61"/>
    </row>
    <row r="132" spans="1:8" x14ac:dyDescent="0.2">
      <c r="A132" s="62"/>
      <c r="B132" s="62"/>
      <c r="C132" s="62"/>
      <c r="D132" s="241"/>
      <c r="H132" s="61"/>
    </row>
    <row r="133" spans="1:8" x14ac:dyDescent="0.2">
      <c r="A133" s="62"/>
      <c r="B133" s="62"/>
      <c r="C133" s="62"/>
      <c r="D133" s="241"/>
      <c r="H133" s="61"/>
    </row>
    <row r="134" spans="1:8" x14ac:dyDescent="0.2">
      <c r="A134" s="62"/>
      <c r="B134" s="62"/>
      <c r="C134" s="62"/>
      <c r="D134" s="241"/>
      <c r="H134" s="61"/>
    </row>
    <row r="135" spans="1:8" x14ac:dyDescent="0.2">
      <c r="A135" s="62"/>
      <c r="B135" s="62"/>
      <c r="C135" s="62"/>
      <c r="D135" s="241"/>
      <c r="H135" s="61"/>
    </row>
    <row r="136" spans="1:8" x14ac:dyDescent="0.2">
      <c r="A136" s="62"/>
      <c r="B136" s="62"/>
      <c r="C136" s="62"/>
      <c r="D136" s="241"/>
      <c r="H136" s="61"/>
    </row>
    <row r="137" spans="1:8" x14ac:dyDescent="0.2">
      <c r="A137" s="62"/>
      <c r="B137" s="62"/>
      <c r="C137" s="62"/>
      <c r="D137" s="241"/>
      <c r="H137" s="61"/>
    </row>
    <row r="138" spans="1:8" x14ac:dyDescent="0.2">
      <c r="A138" s="62"/>
      <c r="B138" s="62"/>
      <c r="C138" s="62"/>
      <c r="D138" s="241"/>
      <c r="H138" s="61"/>
    </row>
    <row r="139" spans="1:8" x14ac:dyDescent="0.2">
      <c r="A139" s="62"/>
      <c r="B139" s="62"/>
      <c r="C139" s="62"/>
      <c r="D139" s="241"/>
      <c r="H139" s="61"/>
    </row>
    <row r="140" spans="1:8" x14ac:dyDescent="0.2">
      <c r="A140" s="62"/>
      <c r="B140" s="62"/>
      <c r="C140" s="62"/>
      <c r="D140" s="241"/>
      <c r="H140" s="61"/>
    </row>
    <row r="141" spans="1:8" x14ac:dyDescent="0.2">
      <c r="A141" s="62"/>
      <c r="B141" s="62"/>
      <c r="C141" s="62"/>
      <c r="D141" s="241"/>
      <c r="H141" s="61"/>
    </row>
    <row r="142" spans="1:8" x14ac:dyDescent="0.2">
      <c r="A142" s="62"/>
      <c r="B142" s="62"/>
      <c r="C142" s="62"/>
      <c r="D142" s="241"/>
      <c r="H142" s="61"/>
    </row>
    <row r="143" spans="1:8" x14ac:dyDescent="0.2">
      <c r="A143" s="62"/>
      <c r="B143" s="62"/>
      <c r="C143" s="62"/>
      <c r="D143" s="241"/>
      <c r="H143" s="61"/>
    </row>
    <row r="144" spans="1:8" x14ac:dyDescent="0.2">
      <c r="A144" s="62"/>
      <c r="B144" s="62"/>
      <c r="C144" s="62"/>
      <c r="D144" s="241"/>
      <c r="H144" s="61"/>
    </row>
    <row r="145" spans="1:8" x14ac:dyDescent="0.2">
      <c r="A145" s="62"/>
      <c r="B145" s="62"/>
      <c r="C145" s="62"/>
      <c r="D145" s="241"/>
      <c r="H145" s="61"/>
    </row>
    <row r="146" spans="1:8" x14ac:dyDescent="0.2">
      <c r="D146" s="241"/>
      <c r="H146" s="61"/>
    </row>
    <row r="147" spans="1:8" x14ac:dyDescent="0.2">
      <c r="D147" s="241"/>
      <c r="H147" s="61"/>
    </row>
    <row r="148" spans="1:8" x14ac:dyDescent="0.2">
      <c r="D148" s="241"/>
      <c r="H148" s="61"/>
    </row>
    <row r="149" spans="1:8" x14ac:dyDescent="0.2">
      <c r="D149" s="241"/>
      <c r="H149" s="61"/>
    </row>
    <row r="150" spans="1:8" x14ac:dyDescent="0.2">
      <c r="D150" s="241"/>
      <c r="H150" s="61"/>
    </row>
    <row r="151" spans="1:8" x14ac:dyDescent="0.2">
      <c r="D151" s="241"/>
      <c r="H151" s="61"/>
    </row>
    <row r="152" spans="1:8" x14ac:dyDescent="0.2">
      <c r="D152" s="241"/>
      <c r="H152" s="61"/>
    </row>
    <row r="153" spans="1:8" x14ac:dyDescent="0.2">
      <c r="D153" s="241"/>
      <c r="H153" s="61"/>
    </row>
    <row r="154" spans="1:8" x14ac:dyDescent="0.2">
      <c r="D154" s="241"/>
      <c r="H154" s="61"/>
    </row>
    <row r="155" spans="1:8" x14ac:dyDescent="0.2">
      <c r="D155" s="241"/>
      <c r="H155" s="61"/>
    </row>
    <row r="156" spans="1:8" x14ac:dyDescent="0.2">
      <c r="D156" s="241"/>
      <c r="H156" s="61"/>
    </row>
    <row r="157" spans="1:8" x14ac:dyDescent="0.2">
      <c r="D157" s="241"/>
      <c r="H157" s="61"/>
    </row>
    <row r="158" spans="1:8" x14ac:dyDescent="0.2">
      <c r="D158" s="241"/>
      <c r="H158" s="61"/>
    </row>
    <row r="159" spans="1:8" x14ac:dyDescent="0.2">
      <c r="D159" s="241"/>
      <c r="H159" s="61"/>
    </row>
    <row r="160" spans="1:8" x14ac:dyDescent="0.2">
      <c r="D160" s="241"/>
      <c r="H160" s="61"/>
    </row>
    <row r="161" spans="4:8" x14ac:dyDescent="0.2">
      <c r="D161" s="241"/>
      <c r="H161" s="61"/>
    </row>
    <row r="162" spans="4:8" x14ac:dyDescent="0.2">
      <c r="D162" s="241"/>
      <c r="H162" s="61"/>
    </row>
    <row r="163" spans="4:8" x14ac:dyDescent="0.2">
      <c r="D163" s="241"/>
      <c r="H163" s="61"/>
    </row>
    <row r="164" spans="4:8" x14ac:dyDescent="0.2">
      <c r="D164" s="241"/>
      <c r="H164" s="61"/>
    </row>
    <row r="165" spans="4:8" x14ac:dyDescent="0.2">
      <c r="D165" s="241"/>
      <c r="H165" s="61"/>
    </row>
    <row r="166" spans="4:8" x14ac:dyDescent="0.2">
      <c r="D166" s="241"/>
      <c r="H166" s="61"/>
    </row>
    <row r="167" spans="4:8" x14ac:dyDescent="0.2">
      <c r="D167" s="241"/>
      <c r="H167" s="61"/>
    </row>
    <row r="168" spans="4:8" x14ac:dyDescent="0.2">
      <c r="D168" s="241"/>
      <c r="H168" s="61"/>
    </row>
    <row r="169" spans="4:8" x14ac:dyDescent="0.2">
      <c r="D169" s="241"/>
      <c r="H169" s="61"/>
    </row>
    <row r="170" spans="4:8" x14ac:dyDescent="0.2">
      <c r="D170" s="241"/>
      <c r="H170" s="61"/>
    </row>
    <row r="171" spans="4:8" x14ac:dyDescent="0.2">
      <c r="D171" s="241"/>
      <c r="H171" s="61"/>
    </row>
    <row r="172" spans="4:8" x14ac:dyDescent="0.2">
      <c r="D172" s="241"/>
      <c r="H172" s="61"/>
    </row>
    <row r="173" spans="4:8" x14ac:dyDescent="0.2">
      <c r="D173" s="241"/>
      <c r="H173" s="61"/>
    </row>
    <row r="174" spans="4:8" x14ac:dyDescent="0.2">
      <c r="D174" s="241"/>
    </row>
    <row r="175" spans="4:8" x14ac:dyDescent="0.2">
      <c r="D175" s="241"/>
    </row>
    <row r="176" spans="4:8" x14ac:dyDescent="0.2">
      <c r="D176" s="241"/>
    </row>
    <row r="177" spans="4:4" x14ac:dyDescent="0.2">
      <c r="D177" s="241"/>
    </row>
    <row r="178" spans="4:4" x14ac:dyDescent="0.2">
      <c r="D178" s="241"/>
    </row>
    <row r="179" spans="4:4" x14ac:dyDescent="0.2">
      <c r="D179" s="241"/>
    </row>
    <row r="180" spans="4:4" x14ac:dyDescent="0.2">
      <c r="D180" s="241"/>
    </row>
    <row r="181" spans="4:4" x14ac:dyDescent="0.2">
      <c r="D181" s="241"/>
    </row>
    <row r="182" spans="4:4" x14ac:dyDescent="0.2">
      <c r="D182" s="241"/>
    </row>
    <row r="183" spans="4:4" x14ac:dyDescent="0.2">
      <c r="D183" s="241"/>
    </row>
    <row r="184" spans="4:4" x14ac:dyDescent="0.2">
      <c r="D184" s="241"/>
    </row>
    <row r="185" spans="4:4" x14ac:dyDescent="0.2">
      <c r="D185" s="241"/>
    </row>
    <row r="186" spans="4:4" x14ac:dyDescent="0.2">
      <c r="D186" s="241"/>
    </row>
    <row r="187" spans="4:4" x14ac:dyDescent="0.2">
      <c r="D187" s="241"/>
    </row>
    <row r="188" spans="4:4" x14ac:dyDescent="0.2">
      <c r="D188" s="241"/>
    </row>
    <row r="189" spans="4:4" x14ac:dyDescent="0.2">
      <c r="D189" s="241"/>
    </row>
    <row r="190" spans="4:4" x14ac:dyDescent="0.2">
      <c r="D190" s="241"/>
    </row>
    <row r="191" spans="4:4" x14ac:dyDescent="0.2">
      <c r="D191" s="65"/>
    </row>
    <row r="192" spans="4:4" x14ac:dyDescent="0.2">
      <c r="D192" s="65"/>
    </row>
    <row r="193" spans="4:4" x14ac:dyDescent="0.2">
      <c r="D193" s="65"/>
    </row>
    <row r="194" spans="4:4" x14ac:dyDescent="0.2">
      <c r="D194" s="65"/>
    </row>
    <row r="195" spans="4:4" x14ac:dyDescent="0.2">
      <c r="D195" s="65"/>
    </row>
    <row r="196" spans="4:4" x14ac:dyDescent="0.2">
      <c r="D196" s="65"/>
    </row>
    <row r="197" spans="4:4" x14ac:dyDescent="0.2">
      <c r="D197" s="65"/>
    </row>
    <row r="198" spans="4:4" x14ac:dyDescent="0.2">
      <c r="D198" s="65"/>
    </row>
    <row r="199" spans="4:4" x14ac:dyDescent="0.2">
      <c r="D199" s="65"/>
    </row>
    <row r="200" spans="4:4" x14ac:dyDescent="0.2">
      <c r="D200" s="65"/>
    </row>
    <row r="201" spans="4:4" x14ac:dyDescent="0.2">
      <c r="D201" s="65"/>
    </row>
    <row r="202" spans="4:4" x14ac:dyDescent="0.2">
      <c r="D202" s="65"/>
    </row>
    <row r="203" spans="4:4" x14ac:dyDescent="0.2">
      <c r="D203" s="65"/>
    </row>
    <row r="204" spans="4:4" x14ac:dyDescent="0.2">
      <c r="D204" s="65"/>
    </row>
    <row r="205" spans="4:4" x14ac:dyDescent="0.2">
      <c r="D205" s="65"/>
    </row>
    <row r="206" spans="4:4" x14ac:dyDescent="0.2">
      <c r="D206" s="65"/>
    </row>
    <row r="207" spans="4:4" x14ac:dyDescent="0.2">
      <c r="D207" s="65"/>
    </row>
    <row r="208" spans="4:4" x14ac:dyDescent="0.2">
      <c r="D208" s="65"/>
    </row>
    <row r="209" spans="4:4" x14ac:dyDescent="0.2">
      <c r="D209" s="65"/>
    </row>
    <row r="210" spans="4:4" x14ac:dyDescent="0.2">
      <c r="D210" s="65"/>
    </row>
    <row r="211" spans="4:4" x14ac:dyDescent="0.2">
      <c r="D211" s="65"/>
    </row>
    <row r="212" spans="4:4" x14ac:dyDescent="0.2">
      <c r="D212" s="65"/>
    </row>
    <row r="213" spans="4:4" x14ac:dyDescent="0.2">
      <c r="D213" s="65"/>
    </row>
    <row r="214" spans="4:4" x14ac:dyDescent="0.2">
      <c r="D214" s="65"/>
    </row>
    <row r="215" spans="4:4" x14ac:dyDescent="0.2">
      <c r="D215" s="65"/>
    </row>
    <row r="216" spans="4:4" x14ac:dyDescent="0.2">
      <c r="D216" s="65"/>
    </row>
    <row r="217" spans="4:4" x14ac:dyDescent="0.2">
      <c r="D217" s="65"/>
    </row>
    <row r="218" spans="4:4" x14ac:dyDescent="0.2">
      <c r="D218" s="65"/>
    </row>
    <row r="219" spans="4:4" x14ac:dyDescent="0.2">
      <c r="D219" s="65"/>
    </row>
    <row r="220" spans="4:4" x14ac:dyDescent="0.2">
      <c r="D220" s="65"/>
    </row>
    <row r="221" spans="4:4" x14ac:dyDescent="0.2">
      <c r="D221" s="65"/>
    </row>
    <row r="222" spans="4:4" x14ac:dyDescent="0.2">
      <c r="D222" s="65"/>
    </row>
    <row r="223" spans="4:4" x14ac:dyDescent="0.2">
      <c r="D223" s="65"/>
    </row>
    <row r="224" spans="4:4" x14ac:dyDescent="0.2">
      <c r="D224" s="65"/>
    </row>
    <row r="225" spans="4:4" x14ac:dyDescent="0.2">
      <c r="D225" s="65"/>
    </row>
    <row r="226" spans="4:4" x14ac:dyDescent="0.2">
      <c r="D226" s="65"/>
    </row>
    <row r="227" spans="4:4" x14ac:dyDescent="0.2">
      <c r="D227" s="65"/>
    </row>
    <row r="228" spans="4:4" x14ac:dyDescent="0.2">
      <c r="D228" s="65"/>
    </row>
    <row r="229" spans="4:4" x14ac:dyDescent="0.2">
      <c r="D229" s="65"/>
    </row>
    <row r="230" spans="4:4" x14ac:dyDescent="0.2">
      <c r="D230" s="65"/>
    </row>
    <row r="231" spans="4:4" x14ac:dyDescent="0.2">
      <c r="D231" s="65"/>
    </row>
    <row r="232" spans="4:4" x14ac:dyDescent="0.2">
      <c r="D232" s="65"/>
    </row>
    <row r="233" spans="4:4" x14ac:dyDescent="0.2">
      <c r="D233" s="65"/>
    </row>
    <row r="234" spans="4:4" x14ac:dyDescent="0.2">
      <c r="D234" s="65"/>
    </row>
    <row r="235" spans="4:4" x14ac:dyDescent="0.2">
      <c r="D235" s="65"/>
    </row>
    <row r="236" spans="4:4" x14ac:dyDescent="0.2">
      <c r="D236" s="65"/>
    </row>
    <row r="237" spans="4:4" x14ac:dyDescent="0.2">
      <c r="D237" s="65"/>
    </row>
    <row r="238" spans="4:4" x14ac:dyDescent="0.2">
      <c r="D238" s="65"/>
    </row>
    <row r="239" spans="4:4" x14ac:dyDescent="0.2">
      <c r="D239" s="65"/>
    </row>
    <row r="240" spans="4:4" x14ac:dyDescent="0.2">
      <c r="D240" s="65"/>
    </row>
    <row r="241" spans="4:4" x14ac:dyDescent="0.2">
      <c r="D241" s="65"/>
    </row>
    <row r="242" spans="4:4" x14ac:dyDescent="0.2">
      <c r="D242" s="65"/>
    </row>
    <row r="243" spans="4:4" x14ac:dyDescent="0.2">
      <c r="D243" s="65"/>
    </row>
    <row r="244" spans="4:4" x14ac:dyDescent="0.2">
      <c r="D244" s="65"/>
    </row>
    <row r="245" spans="4:4" x14ac:dyDescent="0.2">
      <c r="D245" s="65"/>
    </row>
    <row r="246" spans="4:4" x14ac:dyDescent="0.2">
      <c r="D246" s="65"/>
    </row>
    <row r="247" spans="4:4" x14ac:dyDescent="0.2">
      <c r="D247" s="65"/>
    </row>
    <row r="248" spans="4:4" x14ac:dyDescent="0.2">
      <c r="D248" s="65"/>
    </row>
    <row r="249" spans="4:4" x14ac:dyDescent="0.2">
      <c r="D249" s="65"/>
    </row>
    <row r="250" spans="4:4" x14ac:dyDescent="0.2">
      <c r="D250" s="65"/>
    </row>
    <row r="251" spans="4:4" x14ac:dyDescent="0.2">
      <c r="D251" s="65"/>
    </row>
    <row r="252" spans="4:4" x14ac:dyDescent="0.2">
      <c r="D252" s="65"/>
    </row>
    <row r="253" spans="4:4" x14ac:dyDescent="0.2">
      <c r="D253" s="65"/>
    </row>
    <row r="254" spans="4:4" x14ac:dyDescent="0.2">
      <c r="D254" s="65"/>
    </row>
    <row r="255" spans="4:4" x14ac:dyDescent="0.2">
      <c r="D255" s="65"/>
    </row>
    <row r="256" spans="4:4" x14ac:dyDescent="0.2">
      <c r="D256" s="65"/>
    </row>
    <row r="257" spans="4:4" x14ac:dyDescent="0.2">
      <c r="D257" s="65"/>
    </row>
    <row r="258" spans="4:4" x14ac:dyDescent="0.2">
      <c r="D258" s="65"/>
    </row>
    <row r="259" spans="4:4" x14ac:dyDescent="0.2">
      <c r="D259" s="65"/>
    </row>
    <row r="260" spans="4:4" x14ac:dyDescent="0.2">
      <c r="D260" s="65"/>
    </row>
    <row r="261" spans="4:4" x14ac:dyDescent="0.2">
      <c r="D261" s="65"/>
    </row>
    <row r="262" spans="4:4" x14ac:dyDescent="0.2">
      <c r="D262" s="65"/>
    </row>
    <row r="263" spans="4:4" x14ac:dyDescent="0.2">
      <c r="D263" s="65"/>
    </row>
    <row r="264" spans="4:4" x14ac:dyDescent="0.2">
      <c r="D264" s="65"/>
    </row>
    <row r="265" spans="4:4" x14ac:dyDescent="0.2">
      <c r="D265" s="65"/>
    </row>
    <row r="266" spans="4:4" x14ac:dyDescent="0.2">
      <c r="D266" s="65"/>
    </row>
    <row r="267" spans="4:4" x14ac:dyDescent="0.2">
      <c r="D267" s="65"/>
    </row>
    <row r="268" spans="4:4" x14ac:dyDescent="0.2">
      <c r="D268" s="65"/>
    </row>
    <row r="269" spans="4:4" x14ac:dyDescent="0.2">
      <c r="D269" s="65"/>
    </row>
    <row r="270" spans="4:4" x14ac:dyDescent="0.2">
      <c r="D270" s="65"/>
    </row>
    <row r="271" spans="4:4" x14ac:dyDescent="0.2">
      <c r="D271" s="65"/>
    </row>
    <row r="272" spans="4:4" x14ac:dyDescent="0.2">
      <c r="D272" s="65"/>
    </row>
    <row r="273" spans="4:4" x14ac:dyDescent="0.2">
      <c r="D273" s="65"/>
    </row>
    <row r="274" spans="4:4" x14ac:dyDescent="0.2">
      <c r="D274" s="65"/>
    </row>
    <row r="275" spans="4:4" x14ac:dyDescent="0.2">
      <c r="D275" s="65"/>
    </row>
    <row r="276" spans="4:4" x14ac:dyDescent="0.2">
      <c r="D276" s="65"/>
    </row>
    <row r="277" spans="4:4" x14ac:dyDescent="0.2">
      <c r="D277" s="65"/>
    </row>
    <row r="278" spans="4:4" x14ac:dyDescent="0.2">
      <c r="D278" s="65"/>
    </row>
    <row r="279" spans="4:4" x14ac:dyDescent="0.2">
      <c r="D279" s="65"/>
    </row>
    <row r="280" spans="4:4" x14ac:dyDescent="0.2">
      <c r="D280" s="65"/>
    </row>
    <row r="281" spans="4:4" x14ac:dyDescent="0.2">
      <c r="D281" s="65"/>
    </row>
    <row r="282" spans="4:4" x14ac:dyDescent="0.2">
      <c r="D282" s="65"/>
    </row>
    <row r="283" spans="4:4" x14ac:dyDescent="0.2">
      <c r="D283" s="65"/>
    </row>
    <row r="284" spans="4:4" x14ac:dyDescent="0.2">
      <c r="D284" s="65"/>
    </row>
    <row r="285" spans="4:4" x14ac:dyDescent="0.2">
      <c r="D285" s="65"/>
    </row>
    <row r="286" spans="4:4" x14ac:dyDescent="0.2">
      <c r="D286" s="65"/>
    </row>
    <row r="287" spans="4:4" x14ac:dyDescent="0.2">
      <c r="D287" s="65"/>
    </row>
    <row r="288" spans="4:4" x14ac:dyDescent="0.2">
      <c r="D288" s="65"/>
    </row>
    <row r="289" spans="4:4" x14ac:dyDescent="0.2">
      <c r="D289" s="65"/>
    </row>
    <row r="290" spans="4:4" x14ac:dyDescent="0.2">
      <c r="D290" s="65"/>
    </row>
    <row r="291" spans="4:4" x14ac:dyDescent="0.2">
      <c r="D291" s="65"/>
    </row>
    <row r="292" spans="4:4" x14ac:dyDescent="0.2">
      <c r="D292" s="65"/>
    </row>
    <row r="293" spans="4:4" x14ac:dyDescent="0.2">
      <c r="D293" s="65"/>
    </row>
    <row r="294" spans="4:4" x14ac:dyDescent="0.2">
      <c r="D294" s="65"/>
    </row>
    <row r="295" spans="4:4" x14ac:dyDescent="0.2">
      <c r="D295" s="65"/>
    </row>
    <row r="296" spans="4:4" x14ac:dyDescent="0.2">
      <c r="D296" s="65"/>
    </row>
    <row r="297" spans="4:4" x14ac:dyDescent="0.2">
      <c r="D297" s="65"/>
    </row>
    <row r="298" spans="4:4" x14ac:dyDescent="0.2">
      <c r="D298" s="65"/>
    </row>
    <row r="299" spans="4:4" x14ac:dyDescent="0.2">
      <c r="D299" s="65"/>
    </row>
    <row r="300" spans="4:4" x14ac:dyDescent="0.2">
      <c r="D300" s="65"/>
    </row>
    <row r="301" spans="4:4" x14ac:dyDescent="0.2">
      <c r="D301" s="65"/>
    </row>
    <row r="302" spans="4:4" x14ac:dyDescent="0.2">
      <c r="D302" s="65"/>
    </row>
    <row r="303" spans="4:4" x14ac:dyDescent="0.2">
      <c r="D303" s="65"/>
    </row>
    <row r="304" spans="4:4" x14ac:dyDescent="0.2">
      <c r="D304" s="65"/>
    </row>
    <row r="305" spans="4:4" x14ac:dyDescent="0.2">
      <c r="D305" s="65"/>
    </row>
    <row r="306" spans="4:4" x14ac:dyDescent="0.2">
      <c r="D306" s="65"/>
    </row>
    <row r="307" spans="4:4" x14ac:dyDescent="0.2">
      <c r="D307" s="65"/>
    </row>
    <row r="308" spans="4:4" x14ac:dyDescent="0.2">
      <c r="D308" s="65"/>
    </row>
    <row r="309" spans="4:4" x14ac:dyDescent="0.2">
      <c r="D309" s="65"/>
    </row>
    <row r="310" spans="4:4" x14ac:dyDescent="0.2">
      <c r="D310" s="65"/>
    </row>
    <row r="311" spans="4:4" x14ac:dyDescent="0.2">
      <c r="D311" s="65"/>
    </row>
    <row r="312" spans="4:4" x14ac:dyDescent="0.2">
      <c r="D312" s="65"/>
    </row>
    <row r="313" spans="4:4" x14ac:dyDescent="0.2">
      <c r="D313" s="65"/>
    </row>
    <row r="314" spans="4:4" x14ac:dyDescent="0.2">
      <c r="D314" s="65"/>
    </row>
    <row r="315" spans="4:4" x14ac:dyDescent="0.2">
      <c r="D315" s="65"/>
    </row>
    <row r="316" spans="4:4" x14ac:dyDescent="0.2">
      <c r="D316" s="65"/>
    </row>
    <row r="317" spans="4:4" x14ac:dyDescent="0.2">
      <c r="D317" s="65"/>
    </row>
    <row r="318" spans="4:4" x14ac:dyDescent="0.2">
      <c r="D318" s="65"/>
    </row>
    <row r="319" spans="4:4" x14ac:dyDescent="0.2">
      <c r="D319" s="65"/>
    </row>
    <row r="320" spans="4:4" x14ac:dyDescent="0.2">
      <c r="D320" s="65"/>
    </row>
    <row r="321" spans="4:4" x14ac:dyDescent="0.2">
      <c r="D321" s="65"/>
    </row>
    <row r="322" spans="4:4" x14ac:dyDescent="0.2">
      <c r="D322" s="65"/>
    </row>
    <row r="323" spans="4:4" x14ac:dyDescent="0.2">
      <c r="D323" s="65"/>
    </row>
    <row r="324" spans="4:4" x14ac:dyDescent="0.2">
      <c r="D324" s="65"/>
    </row>
    <row r="325" spans="4:4" x14ac:dyDescent="0.2">
      <c r="D325" s="65"/>
    </row>
    <row r="326" spans="4:4" x14ac:dyDescent="0.2">
      <c r="D326" s="65"/>
    </row>
    <row r="327" spans="4:4" x14ac:dyDescent="0.2">
      <c r="D327" s="65"/>
    </row>
    <row r="328" spans="4:4" x14ac:dyDescent="0.2">
      <c r="D328" s="65"/>
    </row>
    <row r="329" spans="4:4" x14ac:dyDescent="0.2">
      <c r="D329" s="65"/>
    </row>
    <row r="330" spans="4:4" x14ac:dyDescent="0.2">
      <c r="D330" s="65"/>
    </row>
    <row r="331" spans="4:4" x14ac:dyDescent="0.2">
      <c r="D331" s="65"/>
    </row>
    <row r="332" spans="4:4" x14ac:dyDescent="0.2">
      <c r="D332" s="65"/>
    </row>
    <row r="333" spans="4:4" x14ac:dyDescent="0.2">
      <c r="D333" s="65"/>
    </row>
    <row r="334" spans="4:4" x14ac:dyDescent="0.2">
      <c r="D334" s="65"/>
    </row>
    <row r="335" spans="4:4" x14ac:dyDescent="0.2">
      <c r="D335" s="65"/>
    </row>
    <row r="336" spans="4:4" x14ac:dyDescent="0.2">
      <c r="D336" s="65"/>
    </row>
    <row r="337" spans="4:4" x14ac:dyDescent="0.2">
      <c r="D337" s="65"/>
    </row>
    <row r="338" spans="4:4" x14ac:dyDescent="0.2">
      <c r="D338" s="65"/>
    </row>
    <row r="339" spans="4:4" x14ac:dyDescent="0.2">
      <c r="D339" s="65"/>
    </row>
    <row r="340" spans="4:4" x14ac:dyDescent="0.2">
      <c r="D340" s="65"/>
    </row>
    <row r="341" spans="4:4" x14ac:dyDescent="0.2">
      <c r="D341" s="65"/>
    </row>
    <row r="342" spans="4:4" x14ac:dyDescent="0.2">
      <c r="D342" s="65"/>
    </row>
    <row r="343" spans="4:4" x14ac:dyDescent="0.2">
      <c r="D343" s="65"/>
    </row>
    <row r="344" spans="4:4" x14ac:dyDescent="0.2">
      <c r="D344" s="65"/>
    </row>
    <row r="345" spans="4:4" x14ac:dyDescent="0.2">
      <c r="D345" s="65"/>
    </row>
    <row r="346" spans="4:4" x14ac:dyDescent="0.2">
      <c r="D346" s="65"/>
    </row>
    <row r="347" spans="4:4" x14ac:dyDescent="0.2">
      <c r="D347" s="65"/>
    </row>
    <row r="348" spans="4:4" x14ac:dyDescent="0.2">
      <c r="D348" s="65"/>
    </row>
    <row r="349" spans="4:4" x14ac:dyDescent="0.2">
      <c r="D349" s="65"/>
    </row>
    <row r="350" spans="4:4" x14ac:dyDescent="0.2">
      <c r="D350" s="65"/>
    </row>
    <row r="351" spans="4:4" x14ac:dyDescent="0.2">
      <c r="D351" s="65"/>
    </row>
    <row r="352" spans="4:4" x14ac:dyDescent="0.2">
      <c r="D352" s="65"/>
    </row>
    <row r="353" spans="4:4" x14ac:dyDescent="0.2">
      <c r="D353" s="65"/>
    </row>
    <row r="354" spans="4:4" x14ac:dyDescent="0.2">
      <c r="D354" s="65"/>
    </row>
    <row r="355" spans="4:4" x14ac:dyDescent="0.2">
      <c r="D355" s="65"/>
    </row>
    <row r="356" spans="4:4" x14ac:dyDescent="0.2">
      <c r="D356" s="65"/>
    </row>
    <row r="357" spans="4:4" x14ac:dyDescent="0.2">
      <c r="D357" s="65"/>
    </row>
    <row r="358" spans="4:4" x14ac:dyDescent="0.2">
      <c r="D358" s="65"/>
    </row>
    <row r="359" spans="4:4" x14ac:dyDescent="0.2">
      <c r="D359" s="65"/>
    </row>
    <row r="360" spans="4:4" x14ac:dyDescent="0.2">
      <c r="D360" s="65"/>
    </row>
    <row r="361" spans="4:4" x14ac:dyDescent="0.2">
      <c r="D361" s="65"/>
    </row>
    <row r="362" spans="4:4" x14ac:dyDescent="0.2">
      <c r="D362" s="65"/>
    </row>
    <row r="363" spans="4:4" x14ac:dyDescent="0.2">
      <c r="D363" s="65"/>
    </row>
    <row r="364" spans="4:4" x14ac:dyDescent="0.2">
      <c r="D364" s="65"/>
    </row>
    <row r="365" spans="4:4" x14ac:dyDescent="0.2">
      <c r="D365" s="65"/>
    </row>
    <row r="366" spans="4:4" x14ac:dyDescent="0.2">
      <c r="D366" s="65"/>
    </row>
    <row r="367" spans="4:4" x14ac:dyDescent="0.2">
      <c r="D367" s="65"/>
    </row>
    <row r="368" spans="4:4" x14ac:dyDescent="0.2">
      <c r="D368" s="65"/>
    </row>
    <row r="369" spans="4:4" x14ac:dyDescent="0.2">
      <c r="D369" s="65"/>
    </row>
    <row r="370" spans="4:4" x14ac:dyDescent="0.2">
      <c r="D370" s="65"/>
    </row>
    <row r="371" spans="4:4" x14ac:dyDescent="0.2">
      <c r="D371" s="65"/>
    </row>
    <row r="372" spans="4:4" x14ac:dyDescent="0.2">
      <c r="D372" s="65"/>
    </row>
    <row r="373" spans="4:4" x14ac:dyDescent="0.2">
      <c r="D373" s="65"/>
    </row>
    <row r="374" spans="4:4" x14ac:dyDescent="0.2">
      <c r="D374" s="65"/>
    </row>
    <row r="375" spans="4:4" x14ac:dyDescent="0.2">
      <c r="D375" s="65"/>
    </row>
    <row r="376" spans="4:4" x14ac:dyDescent="0.2">
      <c r="D376" s="65"/>
    </row>
  </sheetData>
  <mergeCells count="1">
    <mergeCell ref="A1:A2"/>
  </mergeCells>
  <pageMargins left="0.33" right="0.14000000000000001" top="1.3608333333333333" bottom="0.97" header="0.59" footer="0.46"/>
  <pageSetup paperSize="9" scale="92" orientation="portrait" horizontalDpi="300" verticalDpi="300" r:id="rId1"/>
  <headerFooter alignWithMargins="0">
    <oddHeader xml:space="preserve">&amp;C&amp;"Verdana,Regular"TURISTIČKA ZAJEDNICA KVARNERA
Turistički promet DOLAZAKA za razdoblje siječanj - prosinac 2014. godine
</oddHeader>
    <oddFooter>&amp;L&amp;"Verdana,Regular"IZVOR: Priređeno prema podacima TZK za razdoblje siječanj - prosinac 2014.g. prikupljenih anketom turističkih zajednica. 
U Opatiji, 7. siječnja 2015. godine&amp;R&amp;"Verdana,Regular"2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377"/>
  <sheetViews>
    <sheetView tabSelected="1" view="pageLayout" topLeftCell="A13" zoomScaleNormal="100" zoomScaleSheetLayoutView="100" workbookViewId="0">
      <selection activeCell="I28" sqref="I28"/>
    </sheetView>
  </sheetViews>
  <sheetFormatPr defaultRowHeight="12.75" x14ac:dyDescent="0.2"/>
  <cols>
    <col min="1" max="1" width="18.140625" customWidth="1"/>
    <col min="3" max="3" width="10" customWidth="1"/>
    <col min="4" max="4" width="9.85546875" customWidth="1"/>
    <col min="5" max="5" width="5.7109375" customWidth="1"/>
    <col min="6" max="6" width="9.85546875" customWidth="1"/>
    <col min="7" max="8" width="10" customWidth="1"/>
    <col min="9" max="9" width="5.85546875" customWidth="1"/>
    <col min="10" max="10" width="7" customWidth="1"/>
    <col min="11" max="12" width="6.85546875" customWidth="1"/>
  </cols>
  <sheetData>
    <row r="1" spans="1:18" s="9" customFormat="1" ht="18.75" customHeight="1" thickTop="1" x14ac:dyDescent="0.2">
      <c r="A1" s="387" t="s">
        <v>0</v>
      </c>
      <c r="B1" s="66" t="s">
        <v>1</v>
      </c>
      <c r="C1" s="67"/>
      <c r="D1" s="68"/>
      <c r="E1" s="69"/>
      <c r="F1" s="66" t="s">
        <v>2</v>
      </c>
      <c r="G1" s="67"/>
      <c r="H1" s="68"/>
      <c r="I1" s="69"/>
      <c r="J1" s="203" t="s">
        <v>3</v>
      </c>
      <c r="K1" s="204"/>
      <c r="L1" s="205"/>
    </row>
    <row r="2" spans="1:18" s="9" customFormat="1" ht="21.75" customHeight="1" thickBot="1" x14ac:dyDescent="0.25">
      <c r="A2" s="391"/>
      <c r="B2" s="72" t="s">
        <v>57</v>
      </c>
      <c r="C2" s="73" t="s">
        <v>58</v>
      </c>
      <c r="D2" s="74" t="s">
        <v>59</v>
      </c>
      <c r="E2" s="75" t="s">
        <v>7</v>
      </c>
      <c r="F2" s="72" t="s">
        <v>57</v>
      </c>
      <c r="G2" s="73" t="s">
        <v>58</v>
      </c>
      <c r="H2" s="74" t="s">
        <v>59</v>
      </c>
      <c r="I2" s="75" t="s">
        <v>7</v>
      </c>
      <c r="J2" s="72" t="s">
        <v>57</v>
      </c>
      <c r="K2" s="73" t="s">
        <v>58</v>
      </c>
      <c r="L2" s="74" t="s">
        <v>59</v>
      </c>
    </row>
    <row r="3" spans="1:18" s="9" customFormat="1" ht="13.5" thickTop="1" x14ac:dyDescent="0.2">
      <c r="A3" s="76" t="s">
        <v>8</v>
      </c>
      <c r="B3" s="242">
        <f>'[2]ZBROJ K'!G2</f>
        <v>126748</v>
      </c>
      <c r="C3" s="242">
        <f>'[2]ZBROJ K'!H2</f>
        <v>938116</v>
      </c>
      <c r="D3" s="243">
        <f t="shared" ref="D3:D49" si="0">B3+C3</f>
        <v>1064864</v>
      </c>
      <c r="E3" s="244">
        <f t="shared" ref="E3:E48" si="1">IF($D$49&lt;&gt;0,D3/$D$49*100,0)</f>
        <v>8.7045614948319354</v>
      </c>
      <c r="F3" s="242">
        <f>'[2]ZBROJ K'!K2</f>
        <v>126044</v>
      </c>
      <c r="G3" s="242">
        <f>'[2]ZBROJ K'!L2</f>
        <v>933725</v>
      </c>
      <c r="H3" s="243">
        <f t="shared" ref="H3:H49" si="2">F3+G3</f>
        <v>1059769</v>
      </c>
      <c r="I3" s="245">
        <f t="shared" ref="I3:I48" si="3">IF($H$49&lt;&gt;0,H3/$H$49*100,0)</f>
        <v>8.4199459242193821</v>
      </c>
      <c r="J3" s="246">
        <f t="shared" ref="J3:L49" si="4">IF(F3&lt;&gt;0,B3/F3*100,0)</f>
        <v>100.55853511472183</v>
      </c>
      <c r="K3" s="247">
        <f t="shared" si="4"/>
        <v>100.47026694155133</v>
      </c>
      <c r="L3" s="248">
        <f t="shared" si="4"/>
        <v>100.48076514787655</v>
      </c>
    </row>
    <row r="4" spans="1:18" s="9" customFormat="1" x14ac:dyDescent="0.2">
      <c r="A4" s="86" t="s">
        <v>9</v>
      </c>
      <c r="B4" s="242">
        <f>'[2]ZBROJ K'!G3</f>
        <v>28085</v>
      </c>
      <c r="C4" s="242">
        <f>'[2]ZBROJ K'!H3</f>
        <v>266509</v>
      </c>
      <c r="D4" s="243">
        <f t="shared" si="0"/>
        <v>294594</v>
      </c>
      <c r="E4" s="249">
        <f t="shared" si="1"/>
        <v>2.4081118236775017</v>
      </c>
      <c r="F4" s="242">
        <f>'[2]ZBROJ K'!K3</f>
        <v>23018</v>
      </c>
      <c r="G4" s="242">
        <f>'[2]ZBROJ K'!L3</f>
        <v>255495</v>
      </c>
      <c r="H4" s="250">
        <f t="shared" si="2"/>
        <v>278513</v>
      </c>
      <c r="I4" s="245">
        <f t="shared" si="3"/>
        <v>2.2128071298482146</v>
      </c>
      <c r="J4" s="251">
        <f t="shared" si="4"/>
        <v>122.01320705534799</v>
      </c>
      <c r="K4" s="252">
        <f t="shared" si="4"/>
        <v>104.31084757040254</v>
      </c>
      <c r="L4" s="248">
        <f t="shared" si="4"/>
        <v>105.77387770050231</v>
      </c>
    </row>
    <row r="5" spans="1:18" s="9" customFormat="1" x14ac:dyDescent="0.2">
      <c r="A5" s="86" t="s">
        <v>10</v>
      </c>
      <c r="B5" s="242">
        <f>'[2]ZBROJ K'!G5</f>
        <v>10456</v>
      </c>
      <c r="C5" s="242">
        <f>'[2]ZBROJ K'!H5</f>
        <v>208399</v>
      </c>
      <c r="D5" s="243">
        <f t="shared" si="0"/>
        <v>218855</v>
      </c>
      <c r="E5" s="249">
        <f t="shared" si="1"/>
        <v>1.7889954078186918</v>
      </c>
      <c r="F5" s="242">
        <f>'[2]ZBROJ K'!K5</f>
        <v>10934</v>
      </c>
      <c r="G5" s="242">
        <f>'[2]ZBROJ K'!L5</f>
        <v>220671</v>
      </c>
      <c r="H5" s="250">
        <f t="shared" si="2"/>
        <v>231605</v>
      </c>
      <c r="I5" s="245">
        <f t="shared" si="3"/>
        <v>1.8401194748844607</v>
      </c>
      <c r="J5" s="251">
        <f t="shared" si="4"/>
        <v>95.6283153466252</v>
      </c>
      <c r="K5" s="252">
        <f t="shared" si="4"/>
        <v>94.438779903113684</v>
      </c>
      <c r="L5" s="248">
        <f t="shared" si="4"/>
        <v>94.494937501349284</v>
      </c>
    </row>
    <row r="6" spans="1:18" s="9" customFormat="1" x14ac:dyDescent="0.2">
      <c r="A6" s="86" t="s">
        <v>11</v>
      </c>
      <c r="B6" s="242">
        <f>'[2]ZBROJ K'!G6</f>
        <v>3158</v>
      </c>
      <c r="C6" s="242">
        <f>'[2]ZBROJ K'!H6</f>
        <v>70785</v>
      </c>
      <c r="D6" s="243">
        <f t="shared" si="0"/>
        <v>73943</v>
      </c>
      <c r="E6" s="249">
        <f t="shared" si="1"/>
        <v>0.6044352993549954</v>
      </c>
      <c r="F6" s="242">
        <f>'[2]ZBROJ K'!K6</f>
        <v>1596</v>
      </c>
      <c r="G6" s="242">
        <f>'[2]ZBROJ K'!L6</f>
        <v>62482</v>
      </c>
      <c r="H6" s="250">
        <f t="shared" si="2"/>
        <v>64078</v>
      </c>
      <c r="I6" s="245">
        <f t="shared" si="3"/>
        <v>0.50910462084862795</v>
      </c>
      <c r="J6" s="251">
        <f t="shared" si="4"/>
        <v>197.86967418546365</v>
      </c>
      <c r="K6" s="252">
        <f t="shared" si="4"/>
        <v>113.28862712461189</v>
      </c>
      <c r="L6" s="248">
        <f t="shared" si="4"/>
        <v>115.39529947876026</v>
      </c>
    </row>
    <row r="7" spans="1:18" s="9" customFormat="1" x14ac:dyDescent="0.2">
      <c r="A7" s="86" t="s">
        <v>12</v>
      </c>
      <c r="B7" s="242">
        <f>'[2]ZBROJ K'!G4</f>
        <v>7855</v>
      </c>
      <c r="C7" s="242">
        <f>'[2]ZBROJ K'!H4</f>
        <v>30522</v>
      </c>
      <c r="D7" s="243">
        <f t="shared" si="0"/>
        <v>38377</v>
      </c>
      <c r="E7" s="249">
        <f t="shared" si="1"/>
        <v>0.31370668600606766</v>
      </c>
      <c r="F7" s="242">
        <f>'[2]ZBROJ K'!K4</f>
        <v>6583</v>
      </c>
      <c r="G7" s="242">
        <f>'[2]ZBROJ K'!L4</f>
        <v>27044</v>
      </c>
      <c r="H7" s="250">
        <f t="shared" si="2"/>
        <v>33627</v>
      </c>
      <c r="I7" s="245">
        <f t="shared" si="3"/>
        <v>0.26716909212642109</v>
      </c>
      <c r="J7" s="251">
        <f t="shared" si="4"/>
        <v>119.32249734163756</v>
      </c>
      <c r="K7" s="252">
        <f t="shared" si="4"/>
        <v>112.86052359118473</v>
      </c>
      <c r="L7" s="248">
        <f t="shared" si="4"/>
        <v>114.12555387040175</v>
      </c>
    </row>
    <row r="8" spans="1:18" s="9" customFormat="1" ht="16.5" customHeight="1" thickBot="1" x14ac:dyDescent="0.25">
      <c r="A8" s="94" t="s">
        <v>13</v>
      </c>
      <c r="B8" s="253">
        <f>SUM(B3:B7)</f>
        <v>176302</v>
      </c>
      <c r="C8" s="254">
        <f>SUM(C3:C7)</f>
        <v>1514331</v>
      </c>
      <c r="D8" s="255">
        <f t="shared" si="0"/>
        <v>1690633</v>
      </c>
      <c r="E8" s="256">
        <f t="shared" si="1"/>
        <v>13.819810711689193</v>
      </c>
      <c r="F8" s="257">
        <f>SUM(F3:F7)</f>
        <v>168175</v>
      </c>
      <c r="G8" s="253">
        <f>SUM(G3:G7)</f>
        <v>1499417</v>
      </c>
      <c r="H8" s="258">
        <f t="shared" si="2"/>
        <v>1667592</v>
      </c>
      <c r="I8" s="256">
        <f t="shared" si="3"/>
        <v>13.249146241927107</v>
      </c>
      <c r="J8" s="257">
        <f t="shared" si="4"/>
        <v>104.83246618106139</v>
      </c>
      <c r="K8" s="254">
        <f t="shared" si="4"/>
        <v>100.99465325523187</v>
      </c>
      <c r="L8" s="259">
        <f t="shared" si="4"/>
        <v>101.38169288411075</v>
      </c>
      <c r="M8" s="8"/>
      <c r="N8" s="8"/>
      <c r="O8" s="8"/>
      <c r="P8" s="8"/>
      <c r="Q8" s="8"/>
      <c r="R8" s="8"/>
    </row>
    <row r="9" spans="1:18" s="9" customFormat="1" ht="13.5" thickTop="1" x14ac:dyDescent="0.2">
      <c r="A9" s="86" t="s">
        <v>14</v>
      </c>
      <c r="B9" s="242">
        <f>'[2]ZBROJ K'!G14</f>
        <v>41328</v>
      </c>
      <c r="C9" s="242">
        <f>'[2]ZBROJ K'!H14</f>
        <v>132247</v>
      </c>
      <c r="D9" s="243">
        <f t="shared" si="0"/>
        <v>173575</v>
      </c>
      <c r="E9" s="244">
        <f t="shared" si="1"/>
        <v>1.4188612456289755</v>
      </c>
      <c r="F9" s="242">
        <f>'[2]ZBROJ K'!K14</f>
        <v>33521</v>
      </c>
      <c r="G9" s="242">
        <f>'[2]ZBROJ K'!L14</f>
        <v>112656</v>
      </c>
      <c r="H9" s="248">
        <f t="shared" si="2"/>
        <v>146177</v>
      </c>
      <c r="I9" s="244">
        <f t="shared" si="3"/>
        <v>1.1613874678015839</v>
      </c>
      <c r="J9" s="251">
        <f t="shared" si="4"/>
        <v>123.28987798693356</v>
      </c>
      <c r="K9" s="252">
        <f t="shared" si="4"/>
        <v>117.39010793921318</v>
      </c>
      <c r="L9" s="248">
        <f t="shared" si="4"/>
        <v>118.7430307093455</v>
      </c>
      <c r="M9" s="8"/>
      <c r="N9" s="8"/>
      <c r="O9" s="8"/>
      <c r="P9" s="8"/>
      <c r="Q9" s="8"/>
      <c r="R9" s="8"/>
    </row>
    <row r="10" spans="1:18" s="9" customFormat="1" x14ac:dyDescent="0.2">
      <c r="A10" s="86" t="s">
        <v>15</v>
      </c>
      <c r="B10" s="242">
        <f>'[2]ZBROJ K'!G18</f>
        <v>10367</v>
      </c>
      <c r="C10" s="242">
        <f>'[2]ZBROJ K'!H18</f>
        <v>86779</v>
      </c>
      <c r="D10" s="243">
        <f t="shared" si="0"/>
        <v>97146</v>
      </c>
      <c r="E10" s="249">
        <f t="shared" si="1"/>
        <v>0.79410453445411189</v>
      </c>
      <c r="F10" s="242">
        <f>'[2]ZBROJ K'!K18</f>
        <v>11484</v>
      </c>
      <c r="G10" s="242">
        <f>'[2]ZBROJ K'!L18</f>
        <v>88990</v>
      </c>
      <c r="H10" s="260">
        <f t="shared" si="2"/>
        <v>100474</v>
      </c>
      <c r="I10" s="245">
        <f t="shared" si="3"/>
        <v>0.79827363018735042</v>
      </c>
      <c r="J10" s="251">
        <f t="shared" si="4"/>
        <v>90.273423894113549</v>
      </c>
      <c r="K10" s="252">
        <f t="shared" si="4"/>
        <v>97.515451174289254</v>
      </c>
      <c r="L10" s="248">
        <f t="shared" si="4"/>
        <v>96.687700300575273</v>
      </c>
      <c r="M10" s="8"/>
      <c r="N10" s="8"/>
      <c r="O10" s="8"/>
      <c r="P10" s="8"/>
      <c r="Q10" s="8"/>
      <c r="R10" s="8"/>
    </row>
    <row r="11" spans="1:18" s="9" customFormat="1" x14ac:dyDescent="0.2">
      <c r="A11" s="86" t="s">
        <v>16</v>
      </c>
      <c r="B11" s="242">
        <f>'[2]ZBROJ K'!G17</f>
        <v>16254</v>
      </c>
      <c r="C11" s="242">
        <f>'[2]ZBROJ K'!H17</f>
        <v>20222</v>
      </c>
      <c r="D11" s="243">
        <f t="shared" si="0"/>
        <v>36476</v>
      </c>
      <c r="E11" s="249">
        <f t="shared" si="1"/>
        <v>0.29816726369328828</v>
      </c>
      <c r="F11" s="242">
        <f>'[2]ZBROJ K'!K17</f>
        <v>12499</v>
      </c>
      <c r="G11" s="242">
        <f>'[2]ZBROJ K'!L17</f>
        <v>16506</v>
      </c>
      <c r="H11" s="260">
        <f t="shared" si="2"/>
        <v>29005</v>
      </c>
      <c r="I11" s="245">
        <f t="shared" si="3"/>
        <v>0.23044694790278183</v>
      </c>
      <c r="J11" s="251">
        <f t="shared" si="4"/>
        <v>130.04240339227138</v>
      </c>
      <c r="K11" s="252">
        <f t="shared" si="4"/>
        <v>122.51302556646068</v>
      </c>
      <c r="L11" s="248">
        <f t="shared" si="4"/>
        <v>125.75762799517325</v>
      </c>
      <c r="M11" s="8"/>
      <c r="N11" s="8"/>
      <c r="O11" s="8"/>
      <c r="P11" s="8"/>
      <c r="Q11" s="8"/>
      <c r="R11" s="8"/>
    </row>
    <row r="12" spans="1:18" s="9" customFormat="1" x14ac:dyDescent="0.2">
      <c r="A12" s="86" t="s">
        <v>17</v>
      </c>
      <c r="B12" s="242">
        <f>'[2]ZBROJ K'!G15</f>
        <v>3957</v>
      </c>
      <c r="C12" s="242">
        <f>'[2]ZBROJ K'!H15</f>
        <v>5505</v>
      </c>
      <c r="D12" s="243">
        <f t="shared" si="0"/>
        <v>9462</v>
      </c>
      <c r="E12" s="249">
        <f t="shared" si="1"/>
        <v>7.7345614899273316E-2</v>
      </c>
      <c r="F12" s="242">
        <f>'[2]ZBROJ K'!K15</f>
        <v>5778</v>
      </c>
      <c r="G12" s="242">
        <f>'[2]ZBROJ K'!L15</f>
        <v>2549</v>
      </c>
      <c r="H12" s="260">
        <f t="shared" si="2"/>
        <v>8327</v>
      </c>
      <c r="I12" s="245">
        <f t="shared" si="3"/>
        <v>6.615865316967641E-2</v>
      </c>
      <c r="J12" s="251">
        <f t="shared" si="4"/>
        <v>68.483904465212873</v>
      </c>
      <c r="K12" s="252">
        <f t="shared" si="4"/>
        <v>215.9670459003531</v>
      </c>
      <c r="L12" s="248">
        <f t="shared" si="4"/>
        <v>113.6303590728954</v>
      </c>
      <c r="M12" s="8"/>
      <c r="N12" s="8"/>
      <c r="O12" s="8"/>
      <c r="P12" s="8"/>
      <c r="Q12" s="8"/>
      <c r="R12" s="8"/>
    </row>
    <row r="13" spans="1:18" s="9" customFormat="1" x14ac:dyDescent="0.2">
      <c r="A13" s="86" t="s">
        <v>18</v>
      </c>
      <c r="B13" s="242">
        <f>'[2]ZBROJ K'!G16</f>
        <v>1942</v>
      </c>
      <c r="C13" s="242">
        <f>'[2]ZBROJ K'!H16</f>
        <v>7816</v>
      </c>
      <c r="D13" s="243">
        <f t="shared" si="0"/>
        <v>9758</v>
      </c>
      <c r="E13" s="249">
        <f t="shared" si="1"/>
        <v>7.9765219846449908E-2</v>
      </c>
      <c r="F13" s="242">
        <f>'[2]ZBROJ K'!K16</f>
        <v>1455</v>
      </c>
      <c r="G13" s="242">
        <f>'[2]ZBROJ K'!L16</f>
        <v>6076</v>
      </c>
      <c r="H13" s="260">
        <f t="shared" si="2"/>
        <v>7531</v>
      </c>
      <c r="I13" s="245">
        <f t="shared" si="3"/>
        <v>5.983437216534563E-2</v>
      </c>
      <c r="J13" s="251">
        <f t="shared" si="4"/>
        <v>133.47079037800685</v>
      </c>
      <c r="K13" s="252">
        <f t="shared" si="4"/>
        <v>128.63726135615536</v>
      </c>
      <c r="L13" s="248">
        <f t="shared" si="4"/>
        <v>129.57110609480813</v>
      </c>
      <c r="M13" s="8"/>
      <c r="N13" s="8"/>
      <c r="O13" s="8"/>
      <c r="P13" s="8"/>
      <c r="Q13" s="8"/>
      <c r="R13" s="8"/>
    </row>
    <row r="14" spans="1:18" s="9" customFormat="1" ht="15" customHeight="1" x14ac:dyDescent="0.2">
      <c r="A14" s="106" t="s">
        <v>19</v>
      </c>
      <c r="B14" s="242">
        <f>'[2]ZBROJ K'!G19</f>
        <v>1064</v>
      </c>
      <c r="C14" s="242">
        <f>'[2]ZBROJ K'!H19</f>
        <v>6457</v>
      </c>
      <c r="D14" s="243">
        <f t="shared" si="0"/>
        <v>7521</v>
      </c>
      <c r="E14" s="249">
        <f t="shared" si="1"/>
        <v>6.147921894498358E-2</v>
      </c>
      <c r="F14" s="242">
        <f>'[2]ZBROJ K'!K19</f>
        <v>1637</v>
      </c>
      <c r="G14" s="242">
        <f>'[2]ZBROJ K'!L19</f>
        <v>6385</v>
      </c>
      <c r="H14" s="260">
        <f t="shared" si="2"/>
        <v>8022</v>
      </c>
      <c r="I14" s="245">
        <f t="shared" si="3"/>
        <v>6.3735404794901418E-2</v>
      </c>
      <c r="J14" s="251">
        <f t="shared" si="4"/>
        <v>64.996945632254125</v>
      </c>
      <c r="K14" s="252">
        <f t="shared" si="4"/>
        <v>101.12764291307752</v>
      </c>
      <c r="L14" s="248">
        <f t="shared" si="4"/>
        <v>93.754674644727004</v>
      </c>
      <c r="M14" s="8"/>
      <c r="N14" s="8"/>
      <c r="O14" s="8"/>
      <c r="P14" s="8"/>
      <c r="Q14" s="8"/>
      <c r="R14" s="8"/>
    </row>
    <row r="15" spans="1:18" s="9" customFormat="1" x14ac:dyDescent="0.2">
      <c r="A15" s="86" t="s">
        <v>20</v>
      </c>
      <c r="B15" s="242">
        <f>'[2]ZBROJ K'!G20</f>
        <v>511</v>
      </c>
      <c r="C15" s="242">
        <f>'[2]ZBROJ K'!H20</f>
        <v>2568</v>
      </c>
      <c r="D15" s="243">
        <f t="shared" si="0"/>
        <v>3079</v>
      </c>
      <c r="E15" s="249">
        <f t="shared" si="1"/>
        <v>2.51687960552592E-2</v>
      </c>
      <c r="F15" s="242">
        <f>'[2]ZBROJ K'!K20</f>
        <v>1103</v>
      </c>
      <c r="G15" s="242">
        <f>'[2]ZBROJ K'!L20</f>
        <v>2612</v>
      </c>
      <c r="H15" s="260">
        <f t="shared" si="2"/>
        <v>3715</v>
      </c>
      <c r="I15" s="245">
        <f t="shared" si="3"/>
        <v>2.9515959712423188E-2</v>
      </c>
      <c r="J15" s="251">
        <f t="shared" si="4"/>
        <v>46.32819582955576</v>
      </c>
      <c r="K15" s="252">
        <f t="shared" si="4"/>
        <v>98.315467075038285</v>
      </c>
      <c r="L15" s="248">
        <f t="shared" si="4"/>
        <v>82.880215343203233</v>
      </c>
      <c r="M15" s="8"/>
      <c r="N15" s="8"/>
      <c r="O15" s="8"/>
      <c r="P15" s="8"/>
      <c r="Q15" s="8"/>
      <c r="R15" s="8"/>
    </row>
    <row r="16" spans="1:18" s="9" customFormat="1" x14ac:dyDescent="0.2">
      <c r="A16" s="86" t="s">
        <v>21</v>
      </c>
      <c r="B16" s="242">
        <f>'[2]ZBROJ K'!G21</f>
        <v>837</v>
      </c>
      <c r="C16" s="242">
        <f>'[2]ZBROJ K'!H21</f>
        <v>3375</v>
      </c>
      <c r="D16" s="243">
        <f t="shared" si="0"/>
        <v>4212</v>
      </c>
      <c r="E16" s="249">
        <f t="shared" si="1"/>
        <v>3.4430324451039863E-2</v>
      </c>
      <c r="F16" s="242">
        <f>'[2]ZBROJ K'!K21</f>
        <v>675</v>
      </c>
      <c r="G16" s="242">
        <f>'[2]ZBROJ K'!L21</f>
        <v>1766</v>
      </c>
      <c r="H16" s="250">
        <f t="shared" si="2"/>
        <v>2441</v>
      </c>
      <c r="I16" s="245">
        <f t="shared" si="3"/>
        <v>1.9393932074838489E-2</v>
      </c>
      <c r="J16" s="251">
        <f>IF(F16&lt;&gt;0,B16/F16*100,0)</f>
        <v>124</v>
      </c>
      <c r="K16" s="252">
        <f>IF(G16&lt;&gt;0,C16/G16*100,0)</f>
        <v>191.10985277463192</v>
      </c>
      <c r="L16" s="248">
        <f>IF(H16&lt;&gt;0,D16/H16*100,0)</f>
        <v>172.55223269151986</v>
      </c>
      <c r="M16" s="8"/>
      <c r="N16" s="8"/>
      <c r="O16" s="8"/>
      <c r="P16" s="8"/>
      <c r="Q16" s="8"/>
      <c r="R16" s="8"/>
    </row>
    <row r="17" spans="1:18" s="9" customFormat="1" ht="13.5" thickBot="1" x14ac:dyDescent="0.25">
      <c r="A17" s="107" t="s">
        <v>22</v>
      </c>
      <c r="B17" s="253">
        <f>SUM(B9:B16)</f>
        <v>76260</v>
      </c>
      <c r="C17" s="254">
        <f>SUM(C9:C16)</f>
        <v>264969</v>
      </c>
      <c r="D17" s="255">
        <f t="shared" si="0"/>
        <v>341229</v>
      </c>
      <c r="E17" s="261">
        <f t="shared" si="1"/>
        <v>2.7893222179733814</v>
      </c>
      <c r="F17" s="257">
        <f>SUM(F9:F16)</f>
        <v>68152</v>
      </c>
      <c r="G17" s="253">
        <f>SUM(G9:G16)</f>
        <v>237540</v>
      </c>
      <c r="H17" s="258">
        <f t="shared" si="2"/>
        <v>305692</v>
      </c>
      <c r="I17" s="256">
        <f t="shared" si="3"/>
        <v>2.428746367808901</v>
      </c>
      <c r="J17" s="257">
        <f t="shared" si="4"/>
        <v>111.89693626012442</v>
      </c>
      <c r="K17" s="254">
        <f t="shared" si="4"/>
        <v>111.54710785551907</v>
      </c>
      <c r="L17" s="258">
        <f t="shared" si="4"/>
        <v>111.62509977362835</v>
      </c>
      <c r="M17" s="8"/>
      <c r="N17" s="8"/>
      <c r="O17" s="8"/>
      <c r="P17" s="8"/>
      <c r="Q17" s="8"/>
      <c r="R17" s="8"/>
    </row>
    <row r="18" spans="1:18" s="9" customFormat="1" ht="13.5" thickTop="1" x14ac:dyDescent="0.2">
      <c r="A18" s="86" t="s">
        <v>23</v>
      </c>
      <c r="B18" s="242">
        <f>'[2]ZBROJ K'!G8</f>
        <v>232698</v>
      </c>
      <c r="C18" s="242">
        <f>'[2]ZBROJ K'!H8</f>
        <v>1145059</v>
      </c>
      <c r="D18" s="243">
        <f t="shared" si="0"/>
        <v>1377757</v>
      </c>
      <c r="E18" s="244">
        <f t="shared" si="1"/>
        <v>11.262255585159387</v>
      </c>
      <c r="F18" s="242">
        <f>'[2]ZBROJ K'!K8</f>
        <v>260069</v>
      </c>
      <c r="G18" s="242">
        <f>'[2]ZBROJ K'!L8</f>
        <v>1181434</v>
      </c>
      <c r="H18" s="243">
        <f t="shared" si="2"/>
        <v>1441503</v>
      </c>
      <c r="I18" s="244">
        <f t="shared" si="3"/>
        <v>11.452851809781201</v>
      </c>
      <c r="J18" s="251">
        <f t="shared" si="4"/>
        <v>89.475485351964295</v>
      </c>
      <c r="K18" s="252">
        <f t="shared" si="4"/>
        <v>96.921114509993785</v>
      </c>
      <c r="L18" s="248">
        <f t="shared" si="4"/>
        <v>95.577810105147194</v>
      </c>
      <c r="M18" s="8"/>
      <c r="N18" s="8"/>
      <c r="O18" s="8"/>
      <c r="P18" s="8"/>
      <c r="Q18" s="8"/>
      <c r="R18" s="8"/>
    </row>
    <row r="19" spans="1:18" s="9" customFormat="1" x14ac:dyDescent="0.2">
      <c r="A19" s="86" t="s">
        <v>24</v>
      </c>
      <c r="B19" s="242">
        <f>'[2]ZBROJ K'!G9</f>
        <v>0</v>
      </c>
      <c r="C19" s="242">
        <f>'[2]ZBROJ K'!H9</f>
        <v>0</v>
      </c>
      <c r="D19" s="243">
        <f t="shared" si="0"/>
        <v>0</v>
      </c>
      <c r="E19" s="249">
        <f t="shared" si="1"/>
        <v>0</v>
      </c>
      <c r="F19" s="242">
        <f>'[2]ZBROJ K'!K9</f>
        <v>0</v>
      </c>
      <c r="G19" s="242">
        <f>'[2]ZBROJ K'!L9</f>
        <v>0</v>
      </c>
      <c r="H19" s="250">
        <f t="shared" si="2"/>
        <v>0</v>
      </c>
      <c r="I19" s="245">
        <f t="shared" si="3"/>
        <v>0</v>
      </c>
      <c r="J19" s="251">
        <f t="shared" si="4"/>
        <v>0</v>
      </c>
      <c r="K19" s="252">
        <f t="shared" si="4"/>
        <v>0</v>
      </c>
      <c r="L19" s="248">
        <f t="shared" si="4"/>
        <v>0</v>
      </c>
      <c r="M19" s="8"/>
      <c r="N19" s="8"/>
      <c r="O19" s="8"/>
      <c r="P19" s="8"/>
      <c r="Q19" s="8"/>
      <c r="R19" s="8"/>
    </row>
    <row r="20" spans="1:18" s="9" customFormat="1" x14ac:dyDescent="0.2">
      <c r="A20" s="110" t="s">
        <v>25</v>
      </c>
      <c r="B20" s="242">
        <f>'[2]ZBROJ K'!G10</f>
        <v>0</v>
      </c>
      <c r="C20" s="242">
        <f>'[2]ZBROJ K'!H10</f>
        <v>0</v>
      </c>
      <c r="D20" s="243">
        <f t="shared" si="0"/>
        <v>0</v>
      </c>
      <c r="E20" s="249">
        <f t="shared" si="1"/>
        <v>0</v>
      </c>
      <c r="F20" s="242">
        <f>'[2]ZBROJ K'!K10</f>
        <v>0</v>
      </c>
      <c r="G20" s="242">
        <f>'[2]ZBROJ K'!L10</f>
        <v>0</v>
      </c>
      <c r="H20" s="250">
        <f t="shared" si="2"/>
        <v>0</v>
      </c>
      <c r="I20" s="245">
        <f t="shared" si="3"/>
        <v>0</v>
      </c>
      <c r="J20" s="251">
        <f t="shared" si="4"/>
        <v>0</v>
      </c>
      <c r="K20" s="252">
        <f t="shared" si="4"/>
        <v>0</v>
      </c>
      <c r="L20" s="248">
        <f t="shared" si="4"/>
        <v>0</v>
      </c>
      <c r="M20" s="8"/>
      <c r="N20" s="8"/>
      <c r="O20" s="8"/>
      <c r="P20" s="8"/>
      <c r="Q20" s="8"/>
      <c r="R20" s="8"/>
    </row>
    <row r="21" spans="1:18" s="9" customFormat="1" x14ac:dyDescent="0.2">
      <c r="A21" s="86" t="s">
        <v>26</v>
      </c>
      <c r="B21" s="242">
        <f>'[2]ZBROJ K'!G11</f>
        <v>0</v>
      </c>
      <c r="C21" s="242">
        <f>'[2]ZBROJ K'!H11</f>
        <v>0</v>
      </c>
      <c r="D21" s="243">
        <f t="shared" si="0"/>
        <v>0</v>
      </c>
      <c r="E21" s="249">
        <f t="shared" si="1"/>
        <v>0</v>
      </c>
      <c r="F21" s="242">
        <f>'[2]ZBROJ K'!K11</f>
        <v>0</v>
      </c>
      <c r="G21" s="242">
        <f>'[2]ZBROJ K'!L11</f>
        <v>0</v>
      </c>
      <c r="H21" s="250">
        <f t="shared" si="2"/>
        <v>0</v>
      </c>
      <c r="I21" s="245">
        <f t="shared" si="3"/>
        <v>0</v>
      </c>
      <c r="J21" s="251">
        <f t="shared" si="4"/>
        <v>0</v>
      </c>
      <c r="K21" s="252">
        <f t="shared" si="4"/>
        <v>0</v>
      </c>
      <c r="L21" s="248">
        <f t="shared" si="4"/>
        <v>0</v>
      </c>
      <c r="M21" s="8"/>
      <c r="N21" s="8"/>
      <c r="O21" s="8"/>
      <c r="P21" s="8"/>
      <c r="Q21" s="8"/>
      <c r="R21" s="8"/>
    </row>
    <row r="22" spans="1:18" s="9" customFormat="1" ht="13.5" thickBot="1" x14ac:dyDescent="0.25">
      <c r="A22" s="107" t="s">
        <v>27</v>
      </c>
      <c r="B22" s="253">
        <f>SUM(B18:B21)</f>
        <v>232698</v>
      </c>
      <c r="C22" s="254">
        <f>SUM(C18:C21)</f>
        <v>1145059</v>
      </c>
      <c r="D22" s="255">
        <f t="shared" si="0"/>
        <v>1377757</v>
      </c>
      <c r="E22" s="262">
        <f t="shared" si="1"/>
        <v>11.262255585159387</v>
      </c>
      <c r="F22" s="257">
        <f>SUM(F18:F21)</f>
        <v>260069</v>
      </c>
      <c r="G22" s="253">
        <f>SUM(G18:G21)</f>
        <v>1181434</v>
      </c>
      <c r="H22" s="258">
        <f t="shared" si="2"/>
        <v>1441503</v>
      </c>
      <c r="I22" s="256">
        <f t="shared" si="3"/>
        <v>11.452851809781201</v>
      </c>
      <c r="J22" s="257">
        <f t="shared" si="4"/>
        <v>89.475485351964295</v>
      </c>
      <c r="K22" s="254">
        <f t="shared" si="4"/>
        <v>96.921114509993785</v>
      </c>
      <c r="L22" s="259">
        <f t="shared" si="4"/>
        <v>95.577810105147194</v>
      </c>
      <c r="M22" s="8"/>
      <c r="N22" s="8"/>
      <c r="O22" s="8"/>
      <c r="P22" s="8"/>
      <c r="Q22" s="8"/>
      <c r="R22" s="8"/>
    </row>
    <row r="23" spans="1:18" s="9" customFormat="1" ht="13.5" thickTop="1" x14ac:dyDescent="0.2">
      <c r="A23" s="86" t="s">
        <v>28</v>
      </c>
      <c r="B23" s="242">
        <f>'[2]ZBROJ K'!G12</f>
        <v>48978</v>
      </c>
      <c r="C23" s="242">
        <f>'[2]ZBROJ K'!H12</f>
        <v>463924</v>
      </c>
      <c r="D23" s="243">
        <f t="shared" si="0"/>
        <v>512902</v>
      </c>
      <c r="E23" s="244">
        <f t="shared" si="1"/>
        <v>4.1926358669485397</v>
      </c>
      <c r="F23" s="242">
        <f>'[2]ZBROJ K'!K12</f>
        <v>57180</v>
      </c>
      <c r="G23" s="242">
        <f>'[2]ZBROJ K'!L12</f>
        <v>469415</v>
      </c>
      <c r="H23" s="243">
        <f t="shared" si="2"/>
        <v>526595</v>
      </c>
      <c r="I23" s="244">
        <f t="shared" si="3"/>
        <v>4.1838376325069957</v>
      </c>
      <c r="J23" s="251">
        <f t="shared" si="4"/>
        <v>85.655823714585523</v>
      </c>
      <c r="K23" s="252">
        <f t="shared" si="4"/>
        <v>98.830246157451299</v>
      </c>
      <c r="L23" s="248">
        <f t="shared" si="4"/>
        <v>97.39970945413458</v>
      </c>
      <c r="M23" s="8"/>
      <c r="N23" s="8"/>
      <c r="O23" s="8"/>
      <c r="P23" s="8"/>
      <c r="Q23" s="8"/>
      <c r="R23" s="8"/>
    </row>
    <row r="24" spans="1:18" s="9" customFormat="1" x14ac:dyDescent="0.2">
      <c r="A24" s="86" t="s">
        <v>29</v>
      </c>
      <c r="B24" s="242">
        <f>'[2]ZBROJ K'!G13</f>
        <v>1901</v>
      </c>
      <c r="C24" s="242">
        <f>'[2]ZBROJ K'!H13</f>
        <v>30710</v>
      </c>
      <c r="D24" s="243">
        <f t="shared" si="0"/>
        <v>32611</v>
      </c>
      <c r="E24" s="249">
        <f t="shared" si="1"/>
        <v>0.26657343558235069</v>
      </c>
      <c r="F24" s="242">
        <f>'[2]ZBROJ K'!K13</f>
        <v>1012</v>
      </c>
      <c r="G24" s="242">
        <f>'[2]ZBROJ K'!L13</f>
        <v>25863</v>
      </c>
      <c r="H24" s="250">
        <f t="shared" si="2"/>
        <v>26875</v>
      </c>
      <c r="I24" s="245">
        <f t="shared" si="3"/>
        <v>0.21352393466254999</v>
      </c>
      <c r="J24" s="251">
        <f t="shared" si="4"/>
        <v>187.84584980237153</v>
      </c>
      <c r="K24" s="252">
        <f t="shared" si="4"/>
        <v>118.74105865522175</v>
      </c>
      <c r="L24" s="248">
        <f t="shared" si="4"/>
        <v>121.34325581395349</v>
      </c>
      <c r="M24" s="8"/>
      <c r="N24" s="8"/>
      <c r="O24" s="8"/>
      <c r="P24" s="8"/>
      <c r="Q24" s="8"/>
      <c r="R24" s="8"/>
    </row>
    <row r="25" spans="1:18" s="9" customFormat="1" ht="13.5" thickBot="1" x14ac:dyDescent="0.25">
      <c r="A25" s="107" t="s">
        <v>30</v>
      </c>
      <c r="B25" s="253">
        <f>SUM(B23:B24)</f>
        <v>50879</v>
      </c>
      <c r="C25" s="254">
        <f>SUM(C23:C24)</f>
        <v>494634</v>
      </c>
      <c r="D25" s="255">
        <f t="shared" si="0"/>
        <v>545513</v>
      </c>
      <c r="E25" s="256">
        <f t="shared" si="1"/>
        <v>4.4592093025308905</v>
      </c>
      <c r="F25" s="257">
        <f>SUM(F23:F24)</f>
        <v>58192</v>
      </c>
      <c r="G25" s="253">
        <f>SUM(G23:G24)</f>
        <v>495278</v>
      </c>
      <c r="H25" s="258">
        <f t="shared" si="2"/>
        <v>553470</v>
      </c>
      <c r="I25" s="262">
        <f t="shared" si="3"/>
        <v>4.3973615671695452</v>
      </c>
      <c r="J25" s="257">
        <f t="shared" si="4"/>
        <v>87.432980478416283</v>
      </c>
      <c r="K25" s="254">
        <f t="shared" si="4"/>
        <v>99.869972015716428</v>
      </c>
      <c r="L25" s="259">
        <f t="shared" si="4"/>
        <v>98.562343035756228</v>
      </c>
      <c r="M25" s="8"/>
      <c r="N25" s="8"/>
      <c r="O25" s="8"/>
      <c r="P25" s="8"/>
      <c r="Q25" s="8"/>
      <c r="R25" s="8"/>
    </row>
    <row r="26" spans="1:18" s="9" customFormat="1" ht="13.5" thickTop="1" x14ac:dyDescent="0.2">
      <c r="A26" s="86" t="s">
        <v>31</v>
      </c>
      <c r="B26" s="242">
        <f>'[2]ZBROJ K'!G26</f>
        <v>47958</v>
      </c>
      <c r="C26" s="242">
        <f>'[2]ZBROJ K'!H26</f>
        <v>601328</v>
      </c>
      <c r="D26" s="243">
        <f t="shared" si="0"/>
        <v>649286</v>
      </c>
      <c r="E26" s="244">
        <f t="shared" si="1"/>
        <v>5.3074851950422293</v>
      </c>
      <c r="F26" s="242">
        <f>'[2]ZBROJ K'!K26</f>
        <v>59004</v>
      </c>
      <c r="G26" s="242">
        <f>'[2]ZBROJ K'!L26</f>
        <v>587977</v>
      </c>
      <c r="H26" s="243">
        <f t="shared" si="2"/>
        <v>646981</v>
      </c>
      <c r="I26" s="245">
        <f t="shared" si="3"/>
        <v>5.1403136287222786</v>
      </c>
      <c r="J26" s="251">
        <f t="shared" si="4"/>
        <v>81.279235306080949</v>
      </c>
      <c r="K26" s="252">
        <f t="shared" si="4"/>
        <v>102.27066704990162</v>
      </c>
      <c r="L26" s="248">
        <f t="shared" si="4"/>
        <v>100.35627012230653</v>
      </c>
      <c r="M26" s="8"/>
      <c r="N26" s="8"/>
      <c r="O26" s="8"/>
      <c r="P26" s="8"/>
      <c r="Q26" s="8"/>
      <c r="R26" s="8"/>
    </row>
    <row r="27" spans="1:18" s="9" customFormat="1" x14ac:dyDescent="0.2">
      <c r="A27" s="86" t="s">
        <v>32</v>
      </c>
      <c r="B27" s="242">
        <f>'[2]ZBROJ K'!G25</f>
        <v>31982</v>
      </c>
      <c r="C27" s="242">
        <f>'[2]ZBROJ K'!H25</f>
        <v>457877</v>
      </c>
      <c r="D27" s="243">
        <f t="shared" si="0"/>
        <v>489859</v>
      </c>
      <c r="E27" s="249">
        <f t="shared" si="1"/>
        <v>4.0042745264154647</v>
      </c>
      <c r="F27" s="242">
        <f>'[2]ZBROJ K'!K25</f>
        <v>34749</v>
      </c>
      <c r="G27" s="242">
        <f>'[2]ZBROJ K'!L25</f>
        <v>448056</v>
      </c>
      <c r="H27" s="250">
        <f t="shared" si="2"/>
        <v>482805</v>
      </c>
      <c r="I27" s="245">
        <f t="shared" si="3"/>
        <v>3.8359227265024156</v>
      </c>
      <c r="J27" s="251">
        <f t="shared" si="4"/>
        <v>92.037180926069823</v>
      </c>
      <c r="K27" s="252">
        <f t="shared" si="4"/>
        <v>102.19191351081113</v>
      </c>
      <c r="L27" s="248">
        <f t="shared" si="4"/>
        <v>101.46104534957176</v>
      </c>
      <c r="M27" s="8"/>
      <c r="N27" s="8"/>
      <c r="O27" s="8"/>
      <c r="P27" s="8"/>
      <c r="Q27" s="8"/>
      <c r="R27" s="8"/>
    </row>
    <row r="28" spans="1:18" s="9" customFormat="1" x14ac:dyDescent="0.2">
      <c r="A28" s="86" t="s">
        <v>33</v>
      </c>
      <c r="B28" s="242">
        <f>'[2]ZBROJ K'!G22</f>
        <v>29084</v>
      </c>
      <c r="C28" s="242">
        <f>'[2]ZBROJ K'!H22</f>
        <v>928598</v>
      </c>
      <c r="D28" s="243">
        <f t="shared" si="0"/>
        <v>957682</v>
      </c>
      <c r="E28" s="249">
        <f t="shared" si="1"/>
        <v>7.8284192737228784</v>
      </c>
      <c r="F28" s="242">
        <f>'[2]ZBROJ K'!K22</f>
        <v>35064</v>
      </c>
      <c r="G28" s="242">
        <f>'[2]ZBROJ K'!L22</f>
        <v>932860</v>
      </c>
      <c r="H28" s="250">
        <f t="shared" si="2"/>
        <v>967924</v>
      </c>
      <c r="I28" s="245">
        <f t="shared" si="3"/>
        <v>7.6902303603465674</v>
      </c>
      <c r="J28" s="251">
        <f t="shared" si="4"/>
        <v>82.945471138489623</v>
      </c>
      <c r="K28" s="252">
        <f t="shared" si="4"/>
        <v>99.54312544218854</v>
      </c>
      <c r="L28" s="248">
        <f t="shared" si="4"/>
        <v>98.941859071579998</v>
      </c>
      <c r="M28" s="8"/>
      <c r="N28" s="8"/>
      <c r="O28" s="8"/>
      <c r="P28" s="8"/>
      <c r="Q28" s="8"/>
      <c r="R28" s="8"/>
    </row>
    <row r="29" spans="1:18" s="9" customFormat="1" x14ac:dyDescent="0.2">
      <c r="A29" s="86" t="s">
        <v>34</v>
      </c>
      <c r="B29" s="242">
        <f>'[2]ZBROJ K'!G27</f>
        <v>18879</v>
      </c>
      <c r="C29" s="242">
        <f>'[2]ZBROJ K'!H27</f>
        <v>503555</v>
      </c>
      <c r="D29" s="243">
        <f t="shared" si="0"/>
        <v>522434</v>
      </c>
      <c r="E29" s="249">
        <f t="shared" si="1"/>
        <v>4.270553685720456</v>
      </c>
      <c r="F29" s="242">
        <f>'[2]ZBROJ K'!K27</f>
        <v>20063</v>
      </c>
      <c r="G29" s="242">
        <f>'[2]ZBROJ K'!L27</f>
        <v>551036</v>
      </c>
      <c r="H29" s="250">
        <f t="shared" si="2"/>
        <v>571099</v>
      </c>
      <c r="I29" s="245">
        <f t="shared" si="3"/>
        <v>4.5374253232315391</v>
      </c>
      <c r="J29" s="251">
        <f t="shared" si="4"/>
        <v>94.098589443253758</v>
      </c>
      <c r="K29" s="252">
        <f t="shared" si="4"/>
        <v>91.383321597862931</v>
      </c>
      <c r="L29" s="248">
        <f t="shared" si="4"/>
        <v>91.478710346192173</v>
      </c>
      <c r="M29" s="8"/>
      <c r="N29" s="8"/>
      <c r="O29" s="8"/>
      <c r="P29" s="8"/>
      <c r="Q29" s="8"/>
      <c r="R29" s="8"/>
    </row>
    <row r="30" spans="1:18" s="9" customFormat="1" x14ac:dyDescent="0.2">
      <c r="A30" s="86" t="s">
        <v>35</v>
      </c>
      <c r="B30" s="242">
        <f>'[2]ZBROJ K'!G23</f>
        <v>29693</v>
      </c>
      <c r="C30" s="242">
        <f>'[2]ZBROJ K'!H23</f>
        <v>808127</v>
      </c>
      <c r="D30" s="243">
        <f t="shared" si="0"/>
        <v>837820</v>
      </c>
      <c r="E30" s="249">
        <f t="shared" si="1"/>
        <v>6.848626408255039</v>
      </c>
      <c r="F30" s="242">
        <f>'[2]ZBROJ K'!K23</f>
        <v>40920</v>
      </c>
      <c r="G30" s="242">
        <f>'[2]ZBROJ K'!L23</f>
        <v>900071</v>
      </c>
      <c r="H30" s="250">
        <f t="shared" si="2"/>
        <v>940991</v>
      </c>
      <c r="I30" s="245">
        <f t="shared" si="3"/>
        <v>7.4762456112389781</v>
      </c>
      <c r="J30" s="251">
        <f t="shared" si="4"/>
        <v>72.563538611925708</v>
      </c>
      <c r="K30" s="252">
        <f t="shared" si="4"/>
        <v>89.784805865315064</v>
      </c>
      <c r="L30" s="248">
        <f t="shared" si="4"/>
        <v>89.035920641111346</v>
      </c>
      <c r="M30" s="8"/>
      <c r="N30" s="8"/>
      <c r="O30" s="8"/>
      <c r="P30" s="8"/>
      <c r="Q30" s="8"/>
      <c r="R30" s="8"/>
    </row>
    <row r="31" spans="1:18" s="9" customFormat="1" x14ac:dyDescent="0.2">
      <c r="A31" s="86" t="s">
        <v>36</v>
      </c>
      <c r="B31" s="242">
        <f>'[2]ZBROJ K'!G28</f>
        <v>1452</v>
      </c>
      <c r="C31" s="242">
        <f>'[2]ZBROJ K'!H28</f>
        <v>63624</v>
      </c>
      <c r="D31" s="243">
        <f t="shared" si="0"/>
        <v>65076</v>
      </c>
      <c r="E31" s="249">
        <f t="shared" si="1"/>
        <v>0.53195341737318858</v>
      </c>
      <c r="F31" s="242">
        <f>'[2]ZBROJ K'!K28</f>
        <v>1571</v>
      </c>
      <c r="G31" s="242">
        <f>'[2]ZBROJ K'!L28</f>
        <v>59721</v>
      </c>
      <c r="H31" s="250">
        <f t="shared" si="2"/>
        <v>61292</v>
      </c>
      <c r="I31" s="245">
        <f t="shared" si="3"/>
        <v>0.48696963733347021</v>
      </c>
      <c r="J31" s="251">
        <f t="shared" si="4"/>
        <v>92.425206874602168</v>
      </c>
      <c r="K31" s="252">
        <f t="shared" si="4"/>
        <v>106.5353895614608</v>
      </c>
      <c r="L31" s="248">
        <f t="shared" si="4"/>
        <v>106.17372577171574</v>
      </c>
      <c r="M31" s="8"/>
      <c r="N31" s="8"/>
      <c r="O31" s="8"/>
      <c r="P31" s="8"/>
      <c r="Q31" s="8"/>
      <c r="R31" s="8"/>
    </row>
    <row r="32" spans="1:18" s="9" customFormat="1" x14ac:dyDescent="0.2">
      <c r="A32" s="86" t="s">
        <v>37</v>
      </c>
      <c r="B32" s="242">
        <f>'[2]ZBROJ K'!G24</f>
        <v>6784</v>
      </c>
      <c r="C32" s="242">
        <f>'[2]ZBROJ K'!H24</f>
        <v>297292</v>
      </c>
      <c r="D32" s="243">
        <f t="shared" si="0"/>
        <v>304076</v>
      </c>
      <c r="E32" s="249">
        <f t="shared" si="1"/>
        <v>2.4856209253975301</v>
      </c>
      <c r="F32" s="242">
        <f>'[2]ZBROJ K'!K24</f>
        <v>7638</v>
      </c>
      <c r="G32" s="242">
        <f>'[2]ZBROJ K'!L24</f>
        <v>285560</v>
      </c>
      <c r="H32" s="250">
        <f t="shared" si="2"/>
        <v>293198</v>
      </c>
      <c r="I32" s="245">
        <f t="shared" si="3"/>
        <v>2.3294805802861513</v>
      </c>
      <c r="J32" s="251">
        <f t="shared" si="4"/>
        <v>88.819062581827694</v>
      </c>
      <c r="K32" s="252">
        <f t="shared" si="4"/>
        <v>104.10841854601485</v>
      </c>
      <c r="L32" s="248">
        <f t="shared" si="4"/>
        <v>103.71012080573539</v>
      </c>
      <c r="M32" s="8"/>
      <c r="N32" s="8"/>
      <c r="O32" s="8"/>
      <c r="P32" s="8"/>
      <c r="Q32" s="8"/>
      <c r="R32" s="8"/>
    </row>
    <row r="33" spans="1:18" s="9" customFormat="1" ht="13.5" thickBot="1" x14ac:dyDescent="0.25">
      <c r="A33" s="107" t="s">
        <v>38</v>
      </c>
      <c r="B33" s="253">
        <f>SUM(B26:B32)</f>
        <v>165832</v>
      </c>
      <c r="C33" s="254">
        <f>SUM(C26:C32)</f>
        <v>3660401</v>
      </c>
      <c r="D33" s="255">
        <f t="shared" si="0"/>
        <v>3826233</v>
      </c>
      <c r="E33" s="263">
        <f t="shared" si="1"/>
        <v>31.276933431926786</v>
      </c>
      <c r="F33" s="257">
        <f>SUM(F26:F32)</f>
        <v>199009</v>
      </c>
      <c r="G33" s="253">
        <f>SUM(G26:G32)</f>
        <v>3765281</v>
      </c>
      <c r="H33" s="258">
        <f t="shared" si="2"/>
        <v>3964290</v>
      </c>
      <c r="I33" s="256">
        <f t="shared" si="3"/>
        <v>31.4965878676614</v>
      </c>
      <c r="J33" s="257">
        <f t="shared" si="4"/>
        <v>83.328894673105239</v>
      </c>
      <c r="K33" s="254">
        <f t="shared" si="4"/>
        <v>97.214550520930572</v>
      </c>
      <c r="L33" s="259">
        <f t="shared" si="4"/>
        <v>96.517484845962329</v>
      </c>
      <c r="M33" s="8"/>
      <c r="N33" s="8"/>
      <c r="O33" s="8"/>
      <c r="P33" s="8"/>
      <c r="Q33" s="8"/>
      <c r="R33" s="8"/>
    </row>
    <row r="34" spans="1:18" s="9" customFormat="1" ht="14.25" thickTop="1" thickBot="1" x14ac:dyDescent="0.25">
      <c r="A34" s="128" t="s">
        <v>39</v>
      </c>
      <c r="B34" s="264">
        <f>'[2]ZBROJ K'!G30</f>
        <v>27210</v>
      </c>
      <c r="C34" s="265">
        <f>'[2]ZBROJ K'!H30</f>
        <v>759139</v>
      </c>
      <c r="D34" s="266">
        <f t="shared" si="0"/>
        <v>786349</v>
      </c>
      <c r="E34" s="267">
        <f t="shared" si="1"/>
        <v>6.4278849007005574</v>
      </c>
      <c r="F34" s="264">
        <f>'[2]ZBROJ K'!K30</f>
        <v>28709</v>
      </c>
      <c r="G34" s="265">
        <f>'[2]ZBROJ K'!L30</f>
        <v>748132</v>
      </c>
      <c r="H34" s="266">
        <f t="shared" si="2"/>
        <v>776841</v>
      </c>
      <c r="I34" s="268">
        <f t="shared" si="3"/>
        <v>6.1720612810117199</v>
      </c>
      <c r="J34" s="269">
        <f t="shared" si="4"/>
        <v>94.778640844334532</v>
      </c>
      <c r="K34" s="270">
        <f t="shared" si="4"/>
        <v>101.47126442927184</v>
      </c>
      <c r="L34" s="271">
        <f t="shared" si="4"/>
        <v>101.22393128066103</v>
      </c>
      <c r="M34" s="8"/>
      <c r="N34" s="8"/>
      <c r="O34" s="8"/>
      <c r="P34" s="8"/>
      <c r="Q34" s="8"/>
      <c r="R34" s="8"/>
    </row>
    <row r="35" spans="1:18" s="9" customFormat="1" ht="14.25" thickTop="1" thickBot="1" x14ac:dyDescent="0.25">
      <c r="A35" s="128" t="s">
        <v>40</v>
      </c>
      <c r="B35" s="272">
        <f>'[2]ZBROJ K'!G31</f>
        <v>205448</v>
      </c>
      <c r="C35" s="272">
        <f>'[2]ZBROJ K'!H31</f>
        <v>1673387</v>
      </c>
      <c r="D35" s="266">
        <f t="shared" si="0"/>
        <v>1878835</v>
      </c>
      <c r="E35" s="267">
        <f t="shared" si="1"/>
        <v>15.358238043677467</v>
      </c>
      <c r="F35" s="272">
        <f>'[2]ZBROJ K'!K31</f>
        <v>211378</v>
      </c>
      <c r="G35" s="272">
        <f>'[2]ZBROJ K'!L31</f>
        <v>1794130</v>
      </c>
      <c r="H35" s="266">
        <f t="shared" si="2"/>
        <v>2005508</v>
      </c>
      <c r="I35" s="268">
        <f t="shared" si="3"/>
        <v>15.933914759338464</v>
      </c>
      <c r="J35" s="264">
        <f t="shared" si="4"/>
        <v>97.194599248739223</v>
      </c>
      <c r="K35" s="273">
        <f t="shared" si="4"/>
        <v>93.270108632038927</v>
      </c>
      <c r="L35" s="271">
        <f t="shared" si="4"/>
        <v>93.683744966362639</v>
      </c>
      <c r="M35" s="8"/>
      <c r="N35" s="8"/>
      <c r="O35" s="8"/>
      <c r="P35" s="8"/>
      <c r="Q35" s="8"/>
      <c r="R35" s="8"/>
    </row>
    <row r="36" spans="1:18" s="9" customFormat="1" ht="13.5" thickTop="1" x14ac:dyDescent="0.2">
      <c r="A36" s="86" t="s">
        <v>41</v>
      </c>
      <c r="B36" s="246">
        <f>'[2]ZBROJ K'!G32</f>
        <v>56198</v>
      </c>
      <c r="C36" s="274">
        <f>'[2]ZBROJ K'!H32</f>
        <v>1026294</v>
      </c>
      <c r="D36" s="243">
        <f t="shared" si="0"/>
        <v>1082492</v>
      </c>
      <c r="E36" s="275">
        <f t="shared" si="1"/>
        <v>8.8486587786455484</v>
      </c>
      <c r="F36" s="246">
        <f>'[2]ZBROJ K'!K32</f>
        <v>58987</v>
      </c>
      <c r="G36" s="274">
        <f>'[2]ZBROJ K'!L32</f>
        <v>1073268</v>
      </c>
      <c r="H36" s="243">
        <f t="shared" si="2"/>
        <v>1132255</v>
      </c>
      <c r="I36" s="276">
        <f t="shared" si="3"/>
        <v>8.9958527494454135</v>
      </c>
      <c r="J36" s="251">
        <f t="shared" si="4"/>
        <v>95.271839557868688</v>
      </c>
      <c r="K36" s="252">
        <f t="shared" si="4"/>
        <v>95.623273963259876</v>
      </c>
      <c r="L36" s="248">
        <f t="shared" si="4"/>
        <v>95.604965312584184</v>
      </c>
      <c r="M36" s="8"/>
      <c r="N36" s="8"/>
      <c r="O36" s="8"/>
      <c r="P36" s="8"/>
      <c r="Q36" s="8"/>
      <c r="R36" s="8"/>
    </row>
    <row r="37" spans="1:18" s="9" customFormat="1" x14ac:dyDescent="0.2">
      <c r="A37" s="86" t="s">
        <v>42</v>
      </c>
      <c r="B37" s="277">
        <f>'[2]ZBROJ K'!G33</f>
        <v>23627</v>
      </c>
      <c r="C37" s="277">
        <f>'[2]ZBROJ K'!H33</f>
        <v>609830</v>
      </c>
      <c r="D37" s="250">
        <f t="shared" si="0"/>
        <v>633457</v>
      </c>
      <c r="E37" s="278">
        <f t="shared" si="1"/>
        <v>5.1780935507555466</v>
      </c>
      <c r="F37" s="277">
        <f>'[2]ZBROJ K'!K33</f>
        <v>24172</v>
      </c>
      <c r="G37" s="277">
        <f>'[2]ZBROJ K'!L33</f>
        <v>641569</v>
      </c>
      <c r="H37" s="250">
        <f t="shared" si="2"/>
        <v>665741</v>
      </c>
      <c r="I37" s="245">
        <f t="shared" si="3"/>
        <v>5.2893632664625363</v>
      </c>
      <c r="J37" s="251">
        <f t="shared" si="4"/>
        <v>97.745325169617729</v>
      </c>
      <c r="K37" s="252">
        <f t="shared" si="4"/>
        <v>95.052909351916938</v>
      </c>
      <c r="L37" s="248">
        <f t="shared" si="4"/>
        <v>95.150666700713941</v>
      </c>
      <c r="M37" s="8"/>
      <c r="N37" s="8"/>
      <c r="O37" s="8"/>
      <c r="P37" s="8"/>
      <c r="Q37" s="8"/>
      <c r="R37" s="8"/>
    </row>
    <row r="38" spans="1:18" s="9" customFormat="1" ht="13.5" thickBot="1" x14ac:dyDescent="0.25">
      <c r="A38" s="107" t="s">
        <v>43</v>
      </c>
      <c r="B38" s="257">
        <f>SUM(B36:B37)</f>
        <v>79825</v>
      </c>
      <c r="C38" s="254">
        <f>SUM(C36:C37)</f>
        <v>1636124</v>
      </c>
      <c r="D38" s="255">
        <f t="shared" si="0"/>
        <v>1715949</v>
      </c>
      <c r="E38" s="279">
        <f t="shared" si="1"/>
        <v>14.026752329401093</v>
      </c>
      <c r="F38" s="257">
        <f>SUM(F36:F37)</f>
        <v>83159</v>
      </c>
      <c r="G38" s="253">
        <f>SUM(G36:G37)</f>
        <v>1714837</v>
      </c>
      <c r="H38" s="255">
        <f t="shared" si="2"/>
        <v>1797996</v>
      </c>
      <c r="I38" s="256">
        <f t="shared" si="3"/>
        <v>14.285216015907951</v>
      </c>
      <c r="J38" s="257">
        <f t="shared" si="4"/>
        <v>95.990812780336469</v>
      </c>
      <c r="K38" s="254">
        <f t="shared" si="4"/>
        <v>95.409884437996155</v>
      </c>
      <c r="L38" s="259">
        <f t="shared" si="4"/>
        <v>95.436752918248985</v>
      </c>
      <c r="M38" s="8"/>
      <c r="N38" s="8"/>
      <c r="O38" s="8"/>
      <c r="P38" s="8"/>
      <c r="Q38" s="8"/>
      <c r="R38" s="8"/>
    </row>
    <row r="39" spans="1:18" s="9" customFormat="1" ht="13.5" thickTop="1" x14ac:dyDescent="0.2">
      <c r="A39" s="86" t="s">
        <v>44</v>
      </c>
      <c r="B39" s="242">
        <f>'[2]ZBROJ K'!G34</f>
        <v>890</v>
      </c>
      <c r="C39" s="242">
        <f>'[2]ZBROJ K'!H34</f>
        <v>167</v>
      </c>
      <c r="D39" s="243">
        <f t="shared" si="0"/>
        <v>1057</v>
      </c>
      <c r="E39" s="244">
        <f t="shared" si="1"/>
        <v>8.6402784769110015E-3</v>
      </c>
      <c r="F39" s="242">
        <f>'[2]ZBROJ K'!K34</f>
        <v>1010</v>
      </c>
      <c r="G39" s="242">
        <f>'[2]ZBROJ K'!L34</f>
        <v>356</v>
      </c>
      <c r="H39" s="243">
        <f t="shared" si="2"/>
        <v>1366</v>
      </c>
      <c r="I39" s="244">
        <f t="shared" si="3"/>
        <v>1.0852974688336492E-2</v>
      </c>
      <c r="J39" s="251">
        <f t="shared" si="4"/>
        <v>88.118811881188122</v>
      </c>
      <c r="K39" s="252">
        <f t="shared" si="4"/>
        <v>46.91011235955056</v>
      </c>
      <c r="L39" s="248">
        <f t="shared" si="4"/>
        <v>77.37920937042459</v>
      </c>
      <c r="M39" s="8"/>
      <c r="N39" s="8"/>
      <c r="O39" s="8"/>
      <c r="P39" s="8"/>
      <c r="Q39" s="8"/>
      <c r="R39" s="8"/>
    </row>
    <row r="40" spans="1:18" s="9" customFormat="1" x14ac:dyDescent="0.2">
      <c r="A40" s="86" t="s">
        <v>45</v>
      </c>
      <c r="B40" s="242">
        <f>'[2]ZBROJ K'!G35</f>
        <v>13297</v>
      </c>
      <c r="C40" s="242">
        <f>'[2]ZBROJ K'!H35</f>
        <v>9529</v>
      </c>
      <c r="D40" s="243">
        <f t="shared" si="0"/>
        <v>22826</v>
      </c>
      <c r="E40" s="249">
        <f t="shared" si="1"/>
        <v>0.18658750852788128</v>
      </c>
      <c r="F40" s="242">
        <f>'[2]ZBROJ K'!K35</f>
        <v>10838</v>
      </c>
      <c r="G40" s="242">
        <f>'[2]ZBROJ K'!L35</f>
        <v>10584</v>
      </c>
      <c r="H40" s="250">
        <f t="shared" si="2"/>
        <v>21422</v>
      </c>
      <c r="I40" s="245">
        <f t="shared" si="3"/>
        <v>0.17019943175222865</v>
      </c>
      <c r="J40" s="251">
        <f t="shared" si="4"/>
        <v>122.68868794980622</v>
      </c>
      <c r="K40" s="252">
        <f t="shared" si="4"/>
        <v>90.032123960695387</v>
      </c>
      <c r="L40" s="248">
        <f t="shared" si="4"/>
        <v>106.55400989636823</v>
      </c>
      <c r="M40" s="8"/>
      <c r="N40" s="8"/>
      <c r="O40" s="8"/>
      <c r="P40" s="8"/>
      <c r="Q40" s="8"/>
      <c r="R40" s="8"/>
    </row>
    <row r="41" spans="1:18" s="9" customFormat="1" x14ac:dyDescent="0.2">
      <c r="A41" s="86" t="s">
        <v>46</v>
      </c>
      <c r="B41" s="242">
        <f>'[2]ZBROJ K'!G37</f>
        <v>14736</v>
      </c>
      <c r="C41" s="242">
        <f>'[2]ZBROJ K'!H37</f>
        <v>9202</v>
      </c>
      <c r="D41" s="243">
        <f t="shared" si="0"/>
        <v>23938</v>
      </c>
      <c r="E41" s="249">
        <f t="shared" si="1"/>
        <v>0.19567737576186903</v>
      </c>
      <c r="F41" s="242">
        <f>'[2]ZBROJ K'!K37</f>
        <v>14909</v>
      </c>
      <c r="G41" s="242">
        <f>'[2]ZBROJ K'!L37</f>
        <v>7753</v>
      </c>
      <c r="H41" s="250">
        <f t="shared" si="2"/>
        <v>22662</v>
      </c>
      <c r="I41" s="245">
        <f t="shared" si="3"/>
        <v>0.18005132678410074</v>
      </c>
      <c r="J41" s="251">
        <f t="shared" si="4"/>
        <v>98.839627070896768</v>
      </c>
      <c r="K41" s="252">
        <f t="shared" si="4"/>
        <v>118.68953953308396</v>
      </c>
      <c r="L41" s="248">
        <f t="shared" si="4"/>
        <v>105.63057099991175</v>
      </c>
      <c r="M41" s="8"/>
      <c r="N41" s="8"/>
      <c r="O41" s="8"/>
      <c r="P41" s="8"/>
      <c r="Q41" s="8"/>
      <c r="R41" s="8"/>
    </row>
    <row r="42" spans="1:18" s="9" customFormat="1" x14ac:dyDescent="0.2">
      <c r="A42" s="86" t="s">
        <v>47</v>
      </c>
      <c r="B42" s="242">
        <f>'[2]ZBROJ K'!G36</f>
        <v>3930</v>
      </c>
      <c r="C42" s="242">
        <f>'[2]ZBROJ K'!H36</f>
        <v>1987</v>
      </c>
      <c r="D42" s="243">
        <f t="shared" si="0"/>
        <v>5917</v>
      </c>
      <c r="E42" s="249">
        <f t="shared" si="1"/>
        <v>4.8367575920418536E-2</v>
      </c>
      <c r="F42" s="242">
        <f>'[2]ZBROJ K'!K36</f>
        <v>1765</v>
      </c>
      <c r="G42" s="242">
        <f>'[2]ZBROJ K'!L36</f>
        <v>1641</v>
      </c>
      <c r="H42" s="243">
        <f t="shared" si="2"/>
        <v>3406</v>
      </c>
      <c r="I42" s="245">
        <f t="shared" si="3"/>
        <v>2.7060931031093777E-2</v>
      </c>
      <c r="J42" s="251">
        <f t="shared" si="4"/>
        <v>222.66288951841361</v>
      </c>
      <c r="K42" s="252">
        <f t="shared" si="4"/>
        <v>121.08470444850701</v>
      </c>
      <c r="L42" s="248">
        <f t="shared" si="4"/>
        <v>173.72284204345274</v>
      </c>
      <c r="M42" s="8"/>
      <c r="N42" s="8"/>
      <c r="O42" s="8"/>
      <c r="P42" s="8"/>
      <c r="Q42" s="8"/>
      <c r="R42" s="8"/>
    </row>
    <row r="43" spans="1:18" s="9" customFormat="1" x14ac:dyDescent="0.2">
      <c r="A43" s="86" t="s">
        <v>48</v>
      </c>
      <c r="B43" s="242">
        <f>'[2]ZBROJ K'!G38</f>
        <v>861</v>
      </c>
      <c r="C43" s="242">
        <f>'[2]ZBROJ K'!H38</f>
        <v>886</v>
      </c>
      <c r="D43" s="243">
        <f t="shared" si="0"/>
        <v>1747</v>
      </c>
      <c r="E43" s="249">
        <f t="shared" si="1"/>
        <v>1.4280573792964543E-2</v>
      </c>
      <c r="F43" s="242">
        <f>'[2]ZBROJ K'!K38</f>
        <v>1202</v>
      </c>
      <c r="G43" s="242">
        <f>'[2]ZBROJ K'!L38</f>
        <v>1101</v>
      </c>
      <c r="H43" s="250">
        <f t="shared" si="2"/>
        <v>2303</v>
      </c>
      <c r="I43" s="245">
        <f t="shared" si="3"/>
        <v>1.8297511498710794E-2</v>
      </c>
      <c r="J43" s="251">
        <f t="shared" si="4"/>
        <v>71.630615640599004</v>
      </c>
      <c r="K43" s="252">
        <f t="shared" si="4"/>
        <v>80.472297910990008</v>
      </c>
      <c r="L43" s="248">
        <f t="shared" si="4"/>
        <v>75.857577073382544</v>
      </c>
      <c r="M43" s="8"/>
      <c r="N43" s="8"/>
      <c r="O43" s="8"/>
      <c r="P43" s="8"/>
      <c r="Q43" s="8"/>
      <c r="R43" s="8"/>
    </row>
    <row r="44" spans="1:18" s="9" customFormat="1" x14ac:dyDescent="0.2">
      <c r="A44" s="86" t="s">
        <v>49</v>
      </c>
      <c r="B44" s="242">
        <f>'[2]ZBROJ K'!G40</f>
        <v>614</v>
      </c>
      <c r="C44" s="242">
        <f>'[2]ZBROJ K'!H40</f>
        <v>376</v>
      </c>
      <c r="D44" s="243">
        <f t="shared" si="0"/>
        <v>990</v>
      </c>
      <c r="E44" s="249">
        <f t="shared" si="1"/>
        <v>8.0925976273811644E-3</v>
      </c>
      <c r="F44" s="242">
        <f>'[2]ZBROJ K'!K40</f>
        <v>282</v>
      </c>
      <c r="G44" s="242">
        <f>'[2]ZBROJ K'!L40</f>
        <v>400</v>
      </c>
      <c r="H44" s="250">
        <f t="shared" si="2"/>
        <v>682</v>
      </c>
      <c r="I44" s="245">
        <f t="shared" si="3"/>
        <v>5.4185422675296401E-3</v>
      </c>
      <c r="J44" s="251">
        <f t="shared" si="4"/>
        <v>217.73049645390071</v>
      </c>
      <c r="K44" s="252">
        <f t="shared" si="4"/>
        <v>94</v>
      </c>
      <c r="L44" s="248">
        <f t="shared" si="4"/>
        <v>145.16129032258064</v>
      </c>
      <c r="M44" s="8"/>
      <c r="N44" s="8"/>
      <c r="O44" s="8"/>
      <c r="P44" s="8"/>
      <c r="Q44" s="8"/>
      <c r="R44" s="8"/>
    </row>
    <row r="45" spans="1:18" s="9" customFormat="1" x14ac:dyDescent="0.2">
      <c r="A45" s="86" t="s">
        <v>162</v>
      </c>
      <c r="B45" s="242">
        <f>'[2]ZBROJ K'!G39</f>
        <v>6856</v>
      </c>
      <c r="C45" s="242">
        <f>'[2]ZBROJ K'!H39</f>
        <v>3928</v>
      </c>
      <c r="D45" s="243">
        <f t="shared" si="0"/>
        <v>10784</v>
      </c>
      <c r="E45" s="249">
        <f t="shared" si="1"/>
        <v>8.8152093751190388E-2</v>
      </c>
      <c r="F45" s="242">
        <f>'[2]ZBROJ K'!K39</f>
        <v>7437</v>
      </c>
      <c r="G45" s="242">
        <f>'[2]ZBROJ K'!L39</f>
        <v>3801</v>
      </c>
      <c r="H45" s="250">
        <f t="shared" si="2"/>
        <v>11238</v>
      </c>
      <c r="I45" s="245">
        <f t="shared" si="3"/>
        <v>8.9286771264659962E-2</v>
      </c>
      <c r="J45" s="251">
        <f t="shared" si="4"/>
        <v>92.187710098157865</v>
      </c>
      <c r="K45" s="252">
        <f t="shared" si="4"/>
        <v>103.3412259931597</v>
      </c>
      <c r="L45" s="248">
        <f t="shared" si="4"/>
        <v>95.96013525538352</v>
      </c>
      <c r="M45" s="8"/>
      <c r="N45" s="8"/>
      <c r="O45" s="8"/>
      <c r="P45" s="8"/>
      <c r="Q45" s="8"/>
      <c r="R45" s="8"/>
    </row>
    <row r="46" spans="1:18" s="9" customFormat="1" x14ac:dyDescent="0.2">
      <c r="A46" s="86" t="s">
        <v>51</v>
      </c>
      <c r="B46" s="242">
        <f>'[2]ZBROJ K'!G41</f>
        <v>2210</v>
      </c>
      <c r="C46" s="242">
        <f>'[2]ZBROJ K'!H41</f>
        <v>1196</v>
      </c>
      <c r="D46" s="243">
        <f t="shared" si="0"/>
        <v>3406</v>
      </c>
      <c r="E46" s="249">
        <f t="shared" si="1"/>
        <v>2.7841805574606311E-2</v>
      </c>
      <c r="F46" s="242">
        <f>'[2]ZBROJ K'!K41</f>
        <v>8501</v>
      </c>
      <c r="G46" s="242">
        <f>'[2]ZBROJ K'!L41</f>
        <v>1803</v>
      </c>
      <c r="H46" s="250">
        <f t="shared" si="2"/>
        <v>10304</v>
      </c>
      <c r="I46" s="245">
        <f t="shared" si="3"/>
        <v>8.1866069684201473E-2</v>
      </c>
      <c r="J46" s="251">
        <f t="shared" si="4"/>
        <v>25.996941536289846</v>
      </c>
      <c r="K46" s="252">
        <f t="shared" si="4"/>
        <v>66.333887964503603</v>
      </c>
      <c r="L46" s="248">
        <f t="shared" si="4"/>
        <v>33.055124223602483</v>
      </c>
      <c r="M46" s="8"/>
      <c r="N46" s="8"/>
      <c r="O46" s="8"/>
      <c r="P46" s="8"/>
      <c r="Q46" s="8"/>
      <c r="R46" s="8"/>
    </row>
    <row r="47" spans="1:18" s="9" customFormat="1" x14ac:dyDescent="0.2">
      <c r="A47" s="86" t="s">
        <v>52</v>
      </c>
      <c r="B47" s="242">
        <f>'[2]ZBROJ K'!G42</f>
        <v>191</v>
      </c>
      <c r="C47" s="242">
        <f>'[2]ZBROJ K'!H42</f>
        <v>48</v>
      </c>
      <c r="D47" s="243">
        <f t="shared" si="0"/>
        <v>239</v>
      </c>
      <c r="E47" s="249">
        <f t="shared" si="1"/>
        <v>1.9536675080243419E-3</v>
      </c>
      <c r="F47" s="242">
        <f>'[2]ZBROJ K'!K42</f>
        <v>61</v>
      </c>
      <c r="G47" s="242">
        <f>'[2]ZBROJ K'!L42</f>
        <v>75</v>
      </c>
      <c r="H47" s="280">
        <f t="shared" si="2"/>
        <v>136</v>
      </c>
      <c r="I47" s="245">
        <f t="shared" si="3"/>
        <v>1.0805304228504852E-3</v>
      </c>
      <c r="J47" s="251">
        <f t="shared" si="4"/>
        <v>313.11475409836066</v>
      </c>
      <c r="K47" s="252">
        <f t="shared" si="4"/>
        <v>64</v>
      </c>
      <c r="L47" s="248">
        <f t="shared" si="4"/>
        <v>175.73529411764704</v>
      </c>
      <c r="M47" s="8"/>
      <c r="N47" s="8"/>
      <c r="O47" s="8"/>
      <c r="P47" s="8"/>
      <c r="Q47" s="8"/>
      <c r="R47" s="8"/>
    </row>
    <row r="48" spans="1:18" s="9" customFormat="1" ht="13.5" thickBot="1" x14ac:dyDescent="0.25">
      <c r="A48" s="107" t="s">
        <v>53</v>
      </c>
      <c r="B48" s="272">
        <f>SUM(B39:B47)</f>
        <v>43585</v>
      </c>
      <c r="C48" s="272">
        <f>SUM(C39:C47)</f>
        <v>27319</v>
      </c>
      <c r="D48" s="255">
        <f t="shared" si="0"/>
        <v>70904</v>
      </c>
      <c r="E48" s="281">
        <f t="shared" si="1"/>
        <v>0.57959347694124663</v>
      </c>
      <c r="F48" s="272">
        <f>SUM(F39:F47)</f>
        <v>46005</v>
      </c>
      <c r="G48" s="272">
        <f>SUM(G39:G47)</f>
        <v>27514</v>
      </c>
      <c r="H48" s="258">
        <f t="shared" si="2"/>
        <v>73519</v>
      </c>
      <c r="I48" s="256">
        <f t="shared" si="3"/>
        <v>0.58411408939371201</v>
      </c>
      <c r="J48" s="257">
        <f t="shared" si="4"/>
        <v>94.739702206281933</v>
      </c>
      <c r="K48" s="254">
        <f t="shared" si="4"/>
        <v>99.291269898960536</v>
      </c>
      <c r="L48" s="259">
        <f t="shared" si="4"/>
        <v>96.44309634244209</v>
      </c>
      <c r="M48" s="8"/>
      <c r="N48" s="8"/>
      <c r="O48" s="8"/>
      <c r="P48" s="8"/>
      <c r="Q48" s="8"/>
      <c r="R48" s="8"/>
    </row>
    <row r="49" spans="1:18" ht="14.25" thickTop="1" thickBot="1" x14ac:dyDescent="0.25">
      <c r="A49" s="128" t="s">
        <v>54</v>
      </c>
      <c r="B49" s="129">
        <f>B48+B38+B35+B34+B33+B25+B22+B17+B8</f>
        <v>1058039</v>
      </c>
      <c r="C49" s="130">
        <f>C48+C38+C35+C34+C33+C25+C22+C17+C8</f>
        <v>11175363</v>
      </c>
      <c r="D49" s="266">
        <f t="shared" si="0"/>
        <v>12233402</v>
      </c>
      <c r="E49" s="282">
        <f>E48+E38+E35+E34+E33+E25+E22+E17+E8</f>
        <v>100</v>
      </c>
      <c r="F49" s="129">
        <f>F48+F38+F35+F34+F33+F25+F22+F17+F8</f>
        <v>1122848</v>
      </c>
      <c r="G49" s="130">
        <f>G48+G38+G35+G34+G33+G25+G22+G17+G8</f>
        <v>11463563</v>
      </c>
      <c r="H49" s="266">
        <f t="shared" si="2"/>
        <v>12586411</v>
      </c>
      <c r="I49" s="134">
        <f>I48+I38+I35+I34+I33+I25+I22+I17+I8</f>
        <v>100</v>
      </c>
      <c r="J49" s="283">
        <f t="shared" si="4"/>
        <v>94.228159109692498</v>
      </c>
      <c r="K49" s="284">
        <f t="shared" si="4"/>
        <v>97.485947431876113</v>
      </c>
      <c r="L49" s="271">
        <f t="shared" si="4"/>
        <v>97.195316440882152</v>
      </c>
      <c r="M49" s="8"/>
      <c r="N49" s="8"/>
      <c r="O49" s="8"/>
      <c r="P49" s="8"/>
      <c r="Q49" s="8"/>
      <c r="R49" s="8"/>
    </row>
    <row r="50" spans="1:18" ht="13.5" thickTop="1" x14ac:dyDescent="0.2">
      <c r="A50" s="57"/>
      <c r="B50" s="57"/>
      <c r="C50" s="57"/>
      <c r="D50" s="285"/>
      <c r="E50" s="8"/>
      <c r="F50" s="8"/>
      <c r="G50" s="8"/>
      <c r="H50" s="59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x14ac:dyDescent="0.2">
      <c r="A51" s="57"/>
      <c r="B51" s="57"/>
      <c r="C51" s="57"/>
      <c r="D51" s="285"/>
      <c r="E51" s="8"/>
      <c r="F51" s="8"/>
      <c r="G51" s="8"/>
      <c r="H51" s="59"/>
      <c r="I51" s="8"/>
      <c r="K51" s="8"/>
      <c r="L51" s="8"/>
      <c r="M51" s="8"/>
      <c r="N51" s="8"/>
      <c r="O51" s="8"/>
      <c r="P51" s="8"/>
      <c r="Q51" s="8"/>
      <c r="R51" s="8"/>
    </row>
    <row r="52" spans="1:18" x14ac:dyDescent="0.2">
      <c r="A52" s="57"/>
      <c r="B52" s="57"/>
      <c r="C52" s="57"/>
      <c r="D52" s="285"/>
      <c r="E52" s="8"/>
      <c r="F52" s="8"/>
      <c r="G52" s="8"/>
      <c r="H52" s="59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x14ac:dyDescent="0.2">
      <c r="A53" s="57"/>
      <c r="B53" s="57"/>
      <c r="C53" s="57"/>
      <c r="D53" s="285"/>
      <c r="E53" s="8"/>
      <c r="F53" s="8"/>
      <c r="G53" s="8"/>
      <c r="H53" s="59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x14ac:dyDescent="0.2">
      <c r="A54" s="57"/>
      <c r="B54" s="57"/>
      <c r="C54" s="57"/>
      <c r="D54" s="285"/>
      <c r="E54" s="8"/>
      <c r="F54" s="8"/>
      <c r="G54" s="8"/>
      <c r="H54" s="59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x14ac:dyDescent="0.2">
      <c r="A55" s="57"/>
      <c r="B55" s="57"/>
      <c r="C55" s="57"/>
      <c r="D55" s="285"/>
      <c r="E55" s="8"/>
      <c r="F55" s="8"/>
      <c r="G55" s="8"/>
      <c r="H55" s="59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x14ac:dyDescent="0.2">
      <c r="A56" s="57"/>
      <c r="B56" s="57"/>
      <c r="C56" s="57"/>
      <c r="D56" s="285"/>
      <c r="E56" s="8"/>
      <c r="F56" s="8"/>
      <c r="G56" s="8"/>
      <c r="H56" s="59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x14ac:dyDescent="0.2">
      <c r="A57" s="57"/>
      <c r="B57" s="57"/>
      <c r="C57" s="57"/>
      <c r="D57" s="285"/>
      <c r="E57" s="8"/>
      <c r="F57" s="8"/>
      <c r="G57" s="8"/>
      <c r="H57" s="59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">
      <c r="A58" s="57"/>
      <c r="B58" s="57"/>
      <c r="C58" s="57"/>
      <c r="D58" s="285"/>
      <c r="E58" s="8"/>
      <c r="F58" s="8"/>
      <c r="G58" s="8"/>
      <c r="H58" s="59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">
      <c r="A59" s="57"/>
      <c r="B59" s="57"/>
      <c r="C59" s="57"/>
      <c r="D59" s="285"/>
      <c r="E59" s="8"/>
      <c r="F59" s="8"/>
      <c r="G59" s="8"/>
      <c r="H59" s="59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x14ac:dyDescent="0.2">
      <c r="A60" s="57"/>
      <c r="B60" s="57"/>
      <c r="C60" s="57"/>
      <c r="D60" s="285"/>
      <c r="E60" s="8"/>
      <c r="F60" s="8"/>
      <c r="G60" s="8"/>
      <c r="H60" s="59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x14ac:dyDescent="0.2">
      <c r="A61" s="57"/>
      <c r="B61" s="57"/>
      <c r="C61" s="57"/>
      <c r="D61" s="285"/>
      <c r="E61" s="8"/>
      <c r="F61" s="8"/>
      <c r="G61" s="8"/>
      <c r="H61" s="59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x14ac:dyDescent="0.2">
      <c r="A62" s="57"/>
      <c r="B62" s="57"/>
      <c r="C62" s="57"/>
      <c r="D62" s="285"/>
      <c r="E62" s="8"/>
      <c r="F62" s="8"/>
      <c r="G62" s="8"/>
      <c r="H62" s="59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x14ac:dyDescent="0.2">
      <c r="A63" s="57"/>
      <c r="B63" s="57"/>
      <c r="C63" s="57"/>
      <c r="D63" s="285"/>
      <c r="E63" s="8"/>
      <c r="F63" s="8"/>
      <c r="G63" s="8"/>
      <c r="H63" s="61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x14ac:dyDescent="0.2">
      <c r="A64" s="57"/>
      <c r="B64" s="57"/>
      <c r="C64" s="57"/>
      <c r="D64" s="285"/>
      <c r="E64" s="8"/>
      <c r="F64" s="8"/>
      <c r="G64" s="8"/>
      <c r="H64" s="61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x14ac:dyDescent="0.2">
      <c r="A65" s="57"/>
      <c r="B65" s="57"/>
      <c r="C65" s="57"/>
      <c r="D65" s="285"/>
      <c r="E65" s="8"/>
      <c r="F65" s="8"/>
      <c r="G65" s="8"/>
      <c r="H65" s="61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x14ac:dyDescent="0.2">
      <c r="A66" s="57"/>
      <c r="B66" s="57"/>
      <c r="C66" s="57"/>
      <c r="D66" s="285"/>
      <c r="E66" s="8"/>
      <c r="F66" s="8"/>
      <c r="G66" s="8"/>
      <c r="H66" s="61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x14ac:dyDescent="0.2">
      <c r="A67" s="57"/>
      <c r="B67" s="57"/>
      <c r="C67" s="57"/>
      <c r="D67" s="285"/>
      <c r="E67" s="8"/>
      <c r="F67" s="8"/>
      <c r="G67" s="8"/>
      <c r="H67" s="61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">
      <c r="A68" s="57"/>
      <c r="B68" s="57"/>
      <c r="C68" s="57"/>
      <c r="D68" s="285"/>
      <c r="E68" s="8"/>
      <c r="F68" s="8"/>
      <c r="G68" s="8"/>
      <c r="H68" s="61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">
      <c r="A69" s="57"/>
      <c r="B69" s="57"/>
      <c r="C69" s="57"/>
      <c r="D69" s="285"/>
      <c r="E69" s="8"/>
      <c r="F69" s="8"/>
      <c r="G69" s="8"/>
      <c r="H69" s="61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x14ac:dyDescent="0.2">
      <c r="A70" s="57"/>
      <c r="B70" s="57"/>
      <c r="C70" s="57"/>
      <c r="D70" s="285"/>
      <c r="E70" s="8"/>
      <c r="F70" s="8"/>
      <c r="G70" s="8"/>
      <c r="H70" s="61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x14ac:dyDescent="0.2">
      <c r="A71" s="57"/>
      <c r="B71" s="57"/>
      <c r="C71" s="57"/>
      <c r="D71" s="285"/>
      <c r="E71" s="8"/>
      <c r="F71" s="8"/>
      <c r="G71" s="8"/>
      <c r="H71" s="61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x14ac:dyDescent="0.2">
      <c r="A72" s="57"/>
      <c r="B72" s="57"/>
      <c r="C72" s="57"/>
      <c r="D72" s="285"/>
      <c r="E72" s="8"/>
      <c r="F72" s="8"/>
      <c r="G72" s="8"/>
      <c r="H72" s="61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x14ac:dyDescent="0.2">
      <c r="A73" s="57"/>
      <c r="B73" s="57"/>
      <c r="C73" s="57"/>
      <c r="D73" s="285"/>
      <c r="E73" s="8"/>
      <c r="F73" s="8"/>
      <c r="G73" s="8"/>
      <c r="H73" s="61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x14ac:dyDescent="0.2">
      <c r="A74" s="57"/>
      <c r="B74" s="57"/>
      <c r="C74" s="57"/>
      <c r="D74" s="285"/>
      <c r="E74" s="8"/>
      <c r="F74" s="8"/>
      <c r="G74" s="8"/>
      <c r="H74" s="61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x14ac:dyDescent="0.2">
      <c r="A75" s="57"/>
      <c r="B75" s="57"/>
      <c r="C75" s="57"/>
      <c r="D75" s="285"/>
      <c r="E75" s="8"/>
      <c r="F75" s="8"/>
      <c r="G75" s="8"/>
      <c r="H75" s="61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x14ac:dyDescent="0.2">
      <c r="A76" s="57"/>
      <c r="B76" s="57"/>
      <c r="C76" s="57"/>
      <c r="D76" s="285"/>
      <c r="E76" s="8"/>
      <c r="F76" s="8"/>
      <c r="G76" s="8"/>
      <c r="H76" s="61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x14ac:dyDescent="0.2">
      <c r="A77" s="62"/>
      <c r="B77" s="62"/>
      <c r="C77" s="62"/>
      <c r="D77" s="286"/>
      <c r="H77" s="61"/>
    </row>
    <row r="78" spans="1:18" x14ac:dyDescent="0.2">
      <c r="A78" s="62"/>
      <c r="B78" s="62"/>
      <c r="C78" s="62"/>
      <c r="D78" s="286"/>
      <c r="H78" s="61"/>
    </row>
    <row r="79" spans="1:18" x14ac:dyDescent="0.2">
      <c r="A79" s="62"/>
      <c r="B79" s="62"/>
      <c r="C79" s="62"/>
      <c r="D79" s="286"/>
      <c r="H79" s="61"/>
    </row>
    <row r="80" spans="1:18" x14ac:dyDescent="0.2">
      <c r="A80" s="62"/>
      <c r="B80" s="62"/>
      <c r="C80" s="62"/>
      <c r="D80" s="286"/>
      <c r="H80" s="61"/>
    </row>
    <row r="81" spans="1:8" x14ac:dyDescent="0.2">
      <c r="A81" s="62"/>
      <c r="B81" s="62"/>
      <c r="C81" s="62"/>
      <c r="D81" s="286"/>
      <c r="H81" s="61"/>
    </row>
    <row r="82" spans="1:8" x14ac:dyDescent="0.2">
      <c r="A82" s="62"/>
      <c r="B82" s="62"/>
      <c r="C82" s="62"/>
      <c r="D82" s="286"/>
      <c r="H82" s="61"/>
    </row>
    <row r="83" spans="1:8" x14ac:dyDescent="0.2">
      <c r="A83" s="62"/>
      <c r="B83" s="62"/>
      <c r="C83" s="62"/>
      <c r="D83" s="286"/>
      <c r="H83" s="61"/>
    </row>
    <row r="84" spans="1:8" x14ac:dyDescent="0.2">
      <c r="A84" s="62"/>
      <c r="B84" s="62"/>
      <c r="C84" s="62"/>
      <c r="D84" s="286"/>
      <c r="H84" s="61"/>
    </row>
    <row r="85" spans="1:8" x14ac:dyDescent="0.2">
      <c r="A85" s="62"/>
      <c r="B85" s="62"/>
      <c r="C85" s="62"/>
      <c r="D85" s="286"/>
      <c r="H85" s="61"/>
    </row>
    <row r="86" spans="1:8" x14ac:dyDescent="0.2">
      <c r="A86" s="62"/>
      <c r="B86" s="62"/>
      <c r="C86" s="62"/>
      <c r="D86" s="286"/>
      <c r="H86" s="61"/>
    </row>
    <row r="87" spans="1:8" x14ac:dyDescent="0.2">
      <c r="A87" s="62"/>
      <c r="B87" s="62"/>
      <c r="C87" s="62"/>
      <c r="D87" s="286"/>
      <c r="H87" s="61"/>
    </row>
    <row r="88" spans="1:8" x14ac:dyDescent="0.2">
      <c r="A88" s="62"/>
      <c r="B88" s="62"/>
      <c r="C88" s="62"/>
      <c r="D88" s="286"/>
      <c r="H88" s="61"/>
    </row>
    <row r="89" spans="1:8" x14ac:dyDescent="0.2">
      <c r="A89" s="62"/>
      <c r="B89" s="62"/>
      <c r="C89" s="62"/>
      <c r="D89" s="286"/>
      <c r="H89" s="61"/>
    </row>
    <row r="90" spans="1:8" x14ac:dyDescent="0.2">
      <c r="A90" s="62"/>
      <c r="B90" s="62"/>
      <c r="C90" s="62"/>
      <c r="D90" s="286"/>
      <c r="H90" s="61"/>
    </row>
    <row r="91" spans="1:8" x14ac:dyDescent="0.2">
      <c r="A91" s="62"/>
      <c r="B91" s="62"/>
      <c r="C91" s="62"/>
      <c r="D91" s="286"/>
      <c r="H91" s="61"/>
    </row>
    <row r="92" spans="1:8" x14ac:dyDescent="0.2">
      <c r="A92" s="62"/>
      <c r="B92" s="62"/>
      <c r="C92" s="62"/>
      <c r="D92" s="286"/>
      <c r="H92" s="61"/>
    </row>
    <row r="93" spans="1:8" x14ac:dyDescent="0.2">
      <c r="A93" s="62"/>
      <c r="B93" s="62"/>
      <c r="C93" s="62"/>
      <c r="D93" s="286"/>
      <c r="H93" s="61"/>
    </row>
    <row r="94" spans="1:8" x14ac:dyDescent="0.2">
      <c r="A94" s="62"/>
      <c r="B94" s="62"/>
      <c r="C94" s="62"/>
      <c r="D94" s="286"/>
      <c r="H94" s="61"/>
    </row>
    <row r="95" spans="1:8" x14ac:dyDescent="0.2">
      <c r="A95" s="62"/>
      <c r="B95" s="62"/>
      <c r="C95" s="62"/>
      <c r="D95" s="286"/>
      <c r="H95" s="61"/>
    </row>
    <row r="96" spans="1:8" x14ac:dyDescent="0.2">
      <c r="A96" s="62"/>
      <c r="B96" s="62"/>
      <c r="C96" s="62"/>
      <c r="D96" s="286"/>
      <c r="H96" s="61"/>
    </row>
    <row r="97" spans="1:8" x14ac:dyDescent="0.2">
      <c r="A97" s="62"/>
      <c r="B97" s="62"/>
      <c r="C97" s="62"/>
      <c r="D97" s="286"/>
      <c r="H97" s="61"/>
    </row>
    <row r="98" spans="1:8" x14ac:dyDescent="0.2">
      <c r="A98" s="62"/>
      <c r="B98" s="62"/>
      <c r="C98" s="62"/>
      <c r="D98" s="286"/>
      <c r="H98" s="61"/>
    </row>
    <row r="99" spans="1:8" x14ac:dyDescent="0.2">
      <c r="A99" s="62"/>
      <c r="B99" s="62"/>
      <c r="C99" s="62"/>
      <c r="D99" s="286"/>
      <c r="H99" s="61"/>
    </row>
    <row r="100" spans="1:8" x14ac:dyDescent="0.2">
      <c r="A100" s="62"/>
      <c r="B100" s="62"/>
      <c r="C100" s="62"/>
      <c r="D100" s="286"/>
      <c r="H100" s="61"/>
    </row>
    <row r="101" spans="1:8" x14ac:dyDescent="0.2">
      <c r="A101" s="62"/>
      <c r="B101" s="62"/>
      <c r="C101" s="62"/>
      <c r="D101" s="286"/>
      <c r="H101" s="61"/>
    </row>
    <row r="102" spans="1:8" x14ac:dyDescent="0.2">
      <c r="A102" s="62"/>
      <c r="B102" s="62"/>
      <c r="C102" s="62"/>
      <c r="D102" s="286"/>
      <c r="H102" s="61"/>
    </row>
    <row r="103" spans="1:8" x14ac:dyDescent="0.2">
      <c r="A103" s="62"/>
      <c r="B103" s="62"/>
      <c r="C103" s="62"/>
      <c r="D103" s="286"/>
      <c r="H103" s="61"/>
    </row>
    <row r="104" spans="1:8" x14ac:dyDescent="0.2">
      <c r="A104" s="62"/>
      <c r="B104" s="62"/>
      <c r="C104" s="62"/>
      <c r="D104" s="286"/>
      <c r="H104" s="61"/>
    </row>
    <row r="105" spans="1:8" x14ac:dyDescent="0.2">
      <c r="A105" s="62"/>
      <c r="B105" s="62"/>
      <c r="C105" s="62"/>
      <c r="D105" s="286"/>
      <c r="H105" s="61"/>
    </row>
    <row r="106" spans="1:8" x14ac:dyDescent="0.2">
      <c r="A106" s="62"/>
      <c r="B106" s="62"/>
      <c r="C106" s="62"/>
      <c r="D106" s="286"/>
      <c r="H106" s="61"/>
    </row>
    <row r="107" spans="1:8" x14ac:dyDescent="0.2">
      <c r="A107" s="62"/>
      <c r="B107" s="62"/>
      <c r="C107" s="62"/>
      <c r="D107" s="286"/>
      <c r="H107" s="61"/>
    </row>
    <row r="108" spans="1:8" x14ac:dyDescent="0.2">
      <c r="A108" s="62"/>
      <c r="B108" s="62"/>
      <c r="C108" s="62"/>
      <c r="D108" s="286"/>
      <c r="H108" s="61"/>
    </row>
    <row r="109" spans="1:8" x14ac:dyDescent="0.2">
      <c r="A109" s="62"/>
      <c r="B109" s="62"/>
      <c r="C109" s="62"/>
      <c r="D109" s="286"/>
      <c r="H109" s="61"/>
    </row>
    <row r="110" spans="1:8" x14ac:dyDescent="0.2">
      <c r="A110" s="62"/>
      <c r="B110" s="62"/>
      <c r="C110" s="62"/>
      <c r="D110" s="286"/>
      <c r="H110" s="61"/>
    </row>
    <row r="111" spans="1:8" x14ac:dyDescent="0.2">
      <c r="A111" s="62"/>
      <c r="B111" s="62"/>
      <c r="C111" s="62"/>
      <c r="D111" s="286"/>
      <c r="H111" s="61"/>
    </row>
    <row r="112" spans="1:8" x14ac:dyDescent="0.2">
      <c r="A112" s="62"/>
      <c r="B112" s="62"/>
      <c r="C112" s="62"/>
      <c r="D112" s="286"/>
      <c r="H112" s="61"/>
    </row>
    <row r="113" spans="1:8" x14ac:dyDescent="0.2">
      <c r="A113" s="62"/>
      <c r="B113" s="62"/>
      <c r="C113" s="62"/>
      <c r="D113" s="286"/>
      <c r="H113" s="61"/>
    </row>
    <row r="114" spans="1:8" x14ac:dyDescent="0.2">
      <c r="A114" s="62"/>
      <c r="B114" s="62"/>
      <c r="C114" s="62"/>
      <c r="D114" s="286"/>
      <c r="H114" s="61"/>
    </row>
    <row r="115" spans="1:8" x14ac:dyDescent="0.2">
      <c r="A115" s="62"/>
      <c r="B115" s="62"/>
      <c r="C115" s="62"/>
      <c r="D115" s="286"/>
      <c r="H115" s="61"/>
    </row>
    <row r="116" spans="1:8" x14ac:dyDescent="0.2">
      <c r="A116" s="62"/>
      <c r="B116" s="62"/>
      <c r="C116" s="62"/>
      <c r="D116" s="286"/>
      <c r="H116" s="61"/>
    </row>
    <row r="117" spans="1:8" x14ac:dyDescent="0.2">
      <c r="A117" s="62"/>
      <c r="B117" s="62"/>
      <c r="C117" s="62"/>
      <c r="D117" s="286"/>
      <c r="H117" s="61"/>
    </row>
    <row r="118" spans="1:8" x14ac:dyDescent="0.2">
      <c r="A118" s="62"/>
      <c r="B118" s="62"/>
      <c r="C118" s="62"/>
      <c r="D118" s="286"/>
      <c r="H118" s="61"/>
    </row>
    <row r="119" spans="1:8" x14ac:dyDescent="0.2">
      <c r="A119" s="62"/>
      <c r="B119" s="62"/>
      <c r="C119" s="62"/>
      <c r="D119" s="286"/>
      <c r="H119" s="61"/>
    </row>
    <row r="120" spans="1:8" x14ac:dyDescent="0.2">
      <c r="A120" s="62"/>
      <c r="B120" s="62"/>
      <c r="C120" s="62"/>
      <c r="D120" s="286"/>
      <c r="H120" s="61"/>
    </row>
    <row r="121" spans="1:8" x14ac:dyDescent="0.2">
      <c r="A121" s="62"/>
      <c r="B121" s="62"/>
      <c r="C121" s="62"/>
      <c r="D121" s="286"/>
      <c r="H121" s="61"/>
    </row>
    <row r="122" spans="1:8" x14ac:dyDescent="0.2">
      <c r="A122" s="62"/>
      <c r="B122" s="62"/>
      <c r="C122" s="62"/>
      <c r="D122" s="286"/>
      <c r="H122" s="61"/>
    </row>
    <row r="123" spans="1:8" x14ac:dyDescent="0.2">
      <c r="A123" s="62"/>
      <c r="B123" s="62"/>
      <c r="C123" s="62"/>
      <c r="D123" s="286"/>
      <c r="H123" s="61"/>
    </row>
    <row r="124" spans="1:8" x14ac:dyDescent="0.2">
      <c r="A124" s="62"/>
      <c r="B124" s="62"/>
      <c r="C124" s="62"/>
      <c r="D124" s="286"/>
      <c r="H124" s="61"/>
    </row>
    <row r="125" spans="1:8" x14ac:dyDescent="0.2">
      <c r="A125" s="62"/>
      <c r="B125" s="62"/>
      <c r="C125" s="62"/>
      <c r="D125" s="286"/>
      <c r="H125" s="61"/>
    </row>
    <row r="126" spans="1:8" x14ac:dyDescent="0.2">
      <c r="A126" s="62"/>
      <c r="B126" s="62"/>
      <c r="C126" s="62"/>
      <c r="D126" s="286"/>
      <c r="H126" s="61"/>
    </row>
    <row r="127" spans="1:8" x14ac:dyDescent="0.2">
      <c r="A127" s="62"/>
      <c r="B127" s="62"/>
      <c r="C127" s="62"/>
      <c r="D127" s="286"/>
      <c r="H127" s="61"/>
    </row>
    <row r="128" spans="1:8" x14ac:dyDescent="0.2">
      <c r="A128" s="62"/>
      <c r="B128" s="62"/>
      <c r="C128" s="62"/>
      <c r="D128" s="286"/>
      <c r="H128" s="61"/>
    </row>
    <row r="129" spans="1:8" x14ac:dyDescent="0.2">
      <c r="A129" s="62"/>
      <c r="B129" s="62"/>
      <c r="C129" s="62"/>
      <c r="D129" s="286"/>
      <c r="H129" s="61"/>
    </row>
    <row r="130" spans="1:8" x14ac:dyDescent="0.2">
      <c r="A130" s="62"/>
      <c r="B130" s="62"/>
      <c r="C130" s="62"/>
      <c r="D130" s="286"/>
      <c r="H130" s="61"/>
    </row>
    <row r="131" spans="1:8" x14ac:dyDescent="0.2">
      <c r="A131" s="62"/>
      <c r="B131" s="62"/>
      <c r="C131" s="62"/>
      <c r="D131" s="286"/>
      <c r="H131" s="61"/>
    </row>
    <row r="132" spans="1:8" x14ac:dyDescent="0.2">
      <c r="A132" s="62"/>
      <c r="B132" s="62"/>
      <c r="C132" s="62"/>
      <c r="D132" s="286"/>
      <c r="H132" s="61"/>
    </row>
    <row r="133" spans="1:8" x14ac:dyDescent="0.2">
      <c r="A133" s="62"/>
      <c r="B133" s="62"/>
      <c r="C133" s="62"/>
      <c r="D133" s="286"/>
      <c r="H133" s="61"/>
    </row>
    <row r="134" spans="1:8" x14ac:dyDescent="0.2">
      <c r="A134" s="62"/>
      <c r="B134" s="62"/>
      <c r="C134" s="62"/>
      <c r="D134" s="286"/>
      <c r="H134" s="61"/>
    </row>
    <row r="135" spans="1:8" x14ac:dyDescent="0.2">
      <c r="A135" s="62"/>
      <c r="B135" s="62"/>
      <c r="C135" s="62"/>
      <c r="D135" s="286"/>
      <c r="H135" s="61"/>
    </row>
    <row r="136" spans="1:8" x14ac:dyDescent="0.2">
      <c r="A136" s="62"/>
      <c r="B136" s="62"/>
      <c r="C136" s="62"/>
      <c r="D136" s="286"/>
      <c r="H136" s="61"/>
    </row>
    <row r="137" spans="1:8" x14ac:dyDescent="0.2">
      <c r="A137" s="62"/>
      <c r="B137" s="62"/>
      <c r="C137" s="62"/>
      <c r="D137" s="286"/>
      <c r="H137" s="61"/>
    </row>
    <row r="138" spans="1:8" x14ac:dyDescent="0.2">
      <c r="A138" s="62"/>
      <c r="B138" s="62"/>
      <c r="C138" s="62"/>
      <c r="D138" s="286"/>
      <c r="H138" s="61"/>
    </row>
    <row r="139" spans="1:8" x14ac:dyDescent="0.2">
      <c r="A139" s="62"/>
      <c r="B139" s="62"/>
      <c r="C139" s="62"/>
      <c r="D139" s="286"/>
      <c r="H139" s="61"/>
    </row>
    <row r="140" spans="1:8" x14ac:dyDescent="0.2">
      <c r="A140" s="62"/>
      <c r="B140" s="62"/>
      <c r="C140" s="62"/>
      <c r="D140" s="286"/>
      <c r="H140" s="61"/>
    </row>
    <row r="141" spans="1:8" x14ac:dyDescent="0.2">
      <c r="A141" s="62"/>
      <c r="B141" s="62"/>
      <c r="C141" s="62"/>
      <c r="D141" s="286"/>
      <c r="H141" s="61"/>
    </row>
    <row r="142" spans="1:8" x14ac:dyDescent="0.2">
      <c r="A142" s="62"/>
      <c r="B142" s="62"/>
      <c r="C142" s="62"/>
      <c r="D142" s="286"/>
      <c r="H142" s="61"/>
    </row>
    <row r="143" spans="1:8" x14ac:dyDescent="0.2">
      <c r="A143" s="62"/>
      <c r="B143" s="62"/>
      <c r="C143" s="62"/>
      <c r="D143" s="286"/>
      <c r="H143" s="61"/>
    </row>
    <row r="144" spans="1:8" x14ac:dyDescent="0.2">
      <c r="A144" s="62"/>
      <c r="B144" s="62"/>
      <c r="C144" s="62"/>
      <c r="D144" s="286"/>
      <c r="H144" s="61"/>
    </row>
    <row r="145" spans="1:8" x14ac:dyDescent="0.2">
      <c r="A145" s="62"/>
      <c r="B145" s="62"/>
      <c r="C145" s="62"/>
      <c r="D145" s="286"/>
      <c r="H145" s="61"/>
    </row>
    <row r="146" spans="1:8" x14ac:dyDescent="0.2">
      <c r="A146" s="62"/>
      <c r="B146" s="62"/>
      <c r="C146" s="62"/>
      <c r="D146" s="286"/>
      <c r="H146" s="61"/>
    </row>
    <row r="147" spans="1:8" x14ac:dyDescent="0.2">
      <c r="D147" s="286"/>
      <c r="H147" s="61"/>
    </row>
    <row r="148" spans="1:8" x14ac:dyDescent="0.2">
      <c r="D148" s="286"/>
      <c r="H148" s="61"/>
    </row>
    <row r="149" spans="1:8" x14ac:dyDescent="0.2">
      <c r="D149" s="286"/>
      <c r="H149" s="61"/>
    </row>
    <row r="150" spans="1:8" x14ac:dyDescent="0.2">
      <c r="D150" s="286"/>
      <c r="H150" s="61"/>
    </row>
    <row r="151" spans="1:8" x14ac:dyDescent="0.2">
      <c r="D151" s="286"/>
      <c r="H151" s="61"/>
    </row>
    <row r="152" spans="1:8" x14ac:dyDescent="0.2">
      <c r="D152" s="286"/>
      <c r="H152" s="61"/>
    </row>
    <row r="153" spans="1:8" x14ac:dyDescent="0.2">
      <c r="D153" s="286"/>
      <c r="H153" s="61"/>
    </row>
    <row r="154" spans="1:8" x14ac:dyDescent="0.2">
      <c r="D154" s="286"/>
      <c r="H154" s="61"/>
    </row>
    <row r="155" spans="1:8" x14ac:dyDescent="0.2">
      <c r="D155" s="286"/>
      <c r="H155" s="61"/>
    </row>
    <row r="156" spans="1:8" x14ac:dyDescent="0.2">
      <c r="D156" s="286"/>
      <c r="H156" s="61"/>
    </row>
    <row r="157" spans="1:8" x14ac:dyDescent="0.2">
      <c r="D157" s="286"/>
      <c r="H157" s="61"/>
    </row>
    <row r="158" spans="1:8" x14ac:dyDescent="0.2">
      <c r="D158" s="286"/>
      <c r="H158" s="61"/>
    </row>
    <row r="159" spans="1:8" x14ac:dyDescent="0.2">
      <c r="D159" s="286"/>
      <c r="H159" s="61"/>
    </row>
    <row r="160" spans="1:8" x14ac:dyDescent="0.2">
      <c r="D160" s="286"/>
      <c r="H160" s="61"/>
    </row>
    <row r="161" spans="4:8" x14ac:dyDescent="0.2">
      <c r="D161" s="286"/>
      <c r="H161" s="61"/>
    </row>
    <row r="162" spans="4:8" x14ac:dyDescent="0.2">
      <c r="D162" s="286"/>
      <c r="H162" s="61"/>
    </row>
    <row r="163" spans="4:8" x14ac:dyDescent="0.2">
      <c r="D163" s="286"/>
      <c r="H163" s="61"/>
    </row>
    <row r="164" spans="4:8" x14ac:dyDescent="0.2">
      <c r="D164" s="286"/>
      <c r="H164" s="61"/>
    </row>
    <row r="165" spans="4:8" x14ac:dyDescent="0.2">
      <c r="D165" s="286"/>
      <c r="H165" s="61"/>
    </row>
    <row r="166" spans="4:8" x14ac:dyDescent="0.2">
      <c r="D166" s="286"/>
      <c r="H166" s="61"/>
    </row>
    <row r="167" spans="4:8" x14ac:dyDescent="0.2">
      <c r="D167" s="286"/>
      <c r="H167" s="61"/>
    </row>
    <row r="168" spans="4:8" x14ac:dyDescent="0.2">
      <c r="D168" s="286"/>
      <c r="H168" s="61"/>
    </row>
    <row r="169" spans="4:8" x14ac:dyDescent="0.2">
      <c r="D169" s="286"/>
      <c r="H169" s="61"/>
    </row>
    <row r="170" spans="4:8" x14ac:dyDescent="0.2">
      <c r="D170" s="286"/>
      <c r="H170" s="61"/>
    </row>
    <row r="171" spans="4:8" x14ac:dyDescent="0.2">
      <c r="D171" s="286"/>
      <c r="H171" s="61"/>
    </row>
    <row r="172" spans="4:8" x14ac:dyDescent="0.2">
      <c r="D172" s="286"/>
      <c r="H172" s="61"/>
    </row>
    <row r="173" spans="4:8" x14ac:dyDescent="0.2">
      <c r="D173" s="286"/>
      <c r="H173" s="61"/>
    </row>
    <row r="174" spans="4:8" x14ac:dyDescent="0.2">
      <c r="D174" s="286"/>
      <c r="H174" s="61"/>
    </row>
    <row r="175" spans="4:8" x14ac:dyDescent="0.2">
      <c r="D175" s="286"/>
    </row>
    <row r="176" spans="4:8" x14ac:dyDescent="0.2">
      <c r="D176" s="286"/>
    </row>
    <row r="177" spans="4:4" x14ac:dyDescent="0.2">
      <c r="D177" s="286"/>
    </row>
    <row r="178" spans="4:4" x14ac:dyDescent="0.2">
      <c r="D178" s="286"/>
    </row>
    <row r="179" spans="4:4" x14ac:dyDescent="0.2">
      <c r="D179" s="286"/>
    </row>
    <row r="180" spans="4:4" x14ac:dyDescent="0.2">
      <c r="D180" s="286"/>
    </row>
    <row r="181" spans="4:4" x14ac:dyDescent="0.2">
      <c r="D181" s="286"/>
    </row>
    <row r="182" spans="4:4" x14ac:dyDescent="0.2">
      <c r="D182" s="286"/>
    </row>
    <row r="183" spans="4:4" x14ac:dyDescent="0.2">
      <c r="D183" s="286"/>
    </row>
    <row r="184" spans="4:4" x14ac:dyDescent="0.2">
      <c r="D184" s="286"/>
    </row>
    <row r="185" spans="4:4" x14ac:dyDescent="0.2">
      <c r="D185" s="286"/>
    </row>
    <row r="186" spans="4:4" x14ac:dyDescent="0.2">
      <c r="D186" s="286"/>
    </row>
    <row r="187" spans="4:4" x14ac:dyDescent="0.2">
      <c r="D187" s="286"/>
    </row>
    <row r="188" spans="4:4" x14ac:dyDescent="0.2">
      <c r="D188" s="286"/>
    </row>
    <row r="189" spans="4:4" x14ac:dyDescent="0.2">
      <c r="D189" s="286"/>
    </row>
    <row r="190" spans="4:4" x14ac:dyDescent="0.2">
      <c r="D190" s="286"/>
    </row>
    <row r="191" spans="4:4" x14ac:dyDescent="0.2">
      <c r="D191" s="286"/>
    </row>
    <row r="192" spans="4:4" x14ac:dyDescent="0.2">
      <c r="D192" s="65"/>
    </row>
    <row r="193" spans="4:4" x14ac:dyDescent="0.2">
      <c r="D193" s="65"/>
    </row>
    <row r="194" spans="4:4" x14ac:dyDescent="0.2">
      <c r="D194" s="65"/>
    </row>
    <row r="195" spans="4:4" x14ac:dyDescent="0.2">
      <c r="D195" s="65"/>
    </row>
    <row r="196" spans="4:4" x14ac:dyDescent="0.2">
      <c r="D196" s="65"/>
    </row>
    <row r="197" spans="4:4" x14ac:dyDescent="0.2">
      <c r="D197" s="65"/>
    </row>
    <row r="198" spans="4:4" x14ac:dyDescent="0.2">
      <c r="D198" s="65"/>
    </row>
    <row r="199" spans="4:4" x14ac:dyDescent="0.2">
      <c r="D199" s="65"/>
    </row>
    <row r="200" spans="4:4" x14ac:dyDescent="0.2">
      <c r="D200" s="65"/>
    </row>
    <row r="201" spans="4:4" x14ac:dyDescent="0.2">
      <c r="D201" s="65"/>
    </row>
    <row r="202" spans="4:4" x14ac:dyDescent="0.2">
      <c r="D202" s="65"/>
    </row>
    <row r="203" spans="4:4" x14ac:dyDescent="0.2">
      <c r="D203" s="65"/>
    </row>
    <row r="204" spans="4:4" x14ac:dyDescent="0.2">
      <c r="D204" s="65"/>
    </row>
    <row r="205" spans="4:4" x14ac:dyDescent="0.2">
      <c r="D205" s="65"/>
    </row>
    <row r="206" spans="4:4" x14ac:dyDescent="0.2">
      <c r="D206" s="65"/>
    </row>
    <row r="207" spans="4:4" x14ac:dyDescent="0.2">
      <c r="D207" s="65"/>
    </row>
    <row r="208" spans="4:4" x14ac:dyDescent="0.2">
      <c r="D208" s="65"/>
    </row>
    <row r="209" spans="4:4" x14ac:dyDescent="0.2">
      <c r="D209" s="65"/>
    </row>
    <row r="210" spans="4:4" x14ac:dyDescent="0.2">
      <c r="D210" s="65"/>
    </row>
    <row r="211" spans="4:4" x14ac:dyDescent="0.2">
      <c r="D211" s="65"/>
    </row>
    <row r="212" spans="4:4" x14ac:dyDescent="0.2">
      <c r="D212" s="65"/>
    </row>
    <row r="213" spans="4:4" x14ac:dyDescent="0.2">
      <c r="D213" s="65"/>
    </row>
    <row r="214" spans="4:4" x14ac:dyDescent="0.2">
      <c r="D214" s="65"/>
    </row>
    <row r="215" spans="4:4" x14ac:dyDescent="0.2">
      <c r="D215" s="65"/>
    </row>
    <row r="216" spans="4:4" x14ac:dyDescent="0.2">
      <c r="D216" s="65"/>
    </row>
    <row r="217" spans="4:4" x14ac:dyDescent="0.2">
      <c r="D217" s="65"/>
    </row>
    <row r="218" spans="4:4" x14ac:dyDescent="0.2">
      <c r="D218" s="65"/>
    </row>
    <row r="219" spans="4:4" x14ac:dyDescent="0.2">
      <c r="D219" s="65"/>
    </row>
    <row r="220" spans="4:4" x14ac:dyDescent="0.2">
      <c r="D220" s="65"/>
    </row>
    <row r="221" spans="4:4" x14ac:dyDescent="0.2">
      <c r="D221" s="65"/>
    </row>
    <row r="222" spans="4:4" x14ac:dyDescent="0.2">
      <c r="D222" s="65"/>
    </row>
    <row r="223" spans="4:4" x14ac:dyDescent="0.2">
      <c r="D223" s="65"/>
    </row>
    <row r="224" spans="4:4" x14ac:dyDescent="0.2">
      <c r="D224" s="65"/>
    </row>
    <row r="225" spans="4:4" x14ac:dyDescent="0.2">
      <c r="D225" s="65"/>
    </row>
    <row r="226" spans="4:4" x14ac:dyDescent="0.2">
      <c r="D226" s="65"/>
    </row>
    <row r="227" spans="4:4" x14ac:dyDescent="0.2">
      <c r="D227" s="65"/>
    </row>
    <row r="228" spans="4:4" x14ac:dyDescent="0.2">
      <c r="D228" s="65"/>
    </row>
    <row r="229" spans="4:4" x14ac:dyDescent="0.2">
      <c r="D229" s="65"/>
    </row>
    <row r="230" spans="4:4" x14ac:dyDescent="0.2">
      <c r="D230" s="65"/>
    </row>
    <row r="231" spans="4:4" x14ac:dyDescent="0.2">
      <c r="D231" s="65"/>
    </row>
    <row r="232" spans="4:4" x14ac:dyDescent="0.2">
      <c r="D232" s="65"/>
    </row>
    <row r="233" spans="4:4" x14ac:dyDescent="0.2">
      <c r="D233" s="65"/>
    </row>
    <row r="234" spans="4:4" x14ac:dyDescent="0.2">
      <c r="D234" s="65"/>
    </row>
    <row r="235" spans="4:4" x14ac:dyDescent="0.2">
      <c r="D235" s="65"/>
    </row>
    <row r="236" spans="4:4" x14ac:dyDescent="0.2">
      <c r="D236" s="65"/>
    </row>
    <row r="237" spans="4:4" x14ac:dyDescent="0.2">
      <c r="D237" s="65"/>
    </row>
    <row r="238" spans="4:4" x14ac:dyDescent="0.2">
      <c r="D238" s="65"/>
    </row>
    <row r="239" spans="4:4" x14ac:dyDescent="0.2">
      <c r="D239" s="65"/>
    </row>
    <row r="240" spans="4:4" x14ac:dyDescent="0.2">
      <c r="D240" s="65"/>
    </row>
    <row r="241" spans="4:4" x14ac:dyDescent="0.2">
      <c r="D241" s="65"/>
    </row>
    <row r="242" spans="4:4" x14ac:dyDescent="0.2">
      <c r="D242" s="65"/>
    </row>
    <row r="243" spans="4:4" x14ac:dyDescent="0.2">
      <c r="D243" s="65"/>
    </row>
    <row r="244" spans="4:4" x14ac:dyDescent="0.2">
      <c r="D244" s="65"/>
    </row>
    <row r="245" spans="4:4" x14ac:dyDescent="0.2">
      <c r="D245" s="65"/>
    </row>
    <row r="246" spans="4:4" x14ac:dyDescent="0.2">
      <c r="D246" s="65"/>
    </row>
    <row r="247" spans="4:4" x14ac:dyDescent="0.2">
      <c r="D247" s="65"/>
    </row>
    <row r="248" spans="4:4" x14ac:dyDescent="0.2">
      <c r="D248" s="65"/>
    </row>
    <row r="249" spans="4:4" x14ac:dyDescent="0.2">
      <c r="D249" s="65"/>
    </row>
    <row r="250" spans="4:4" x14ac:dyDescent="0.2">
      <c r="D250" s="65"/>
    </row>
    <row r="251" spans="4:4" x14ac:dyDescent="0.2">
      <c r="D251" s="65"/>
    </row>
    <row r="252" spans="4:4" x14ac:dyDescent="0.2">
      <c r="D252" s="65"/>
    </row>
    <row r="253" spans="4:4" x14ac:dyDescent="0.2">
      <c r="D253" s="65"/>
    </row>
    <row r="254" spans="4:4" x14ac:dyDescent="0.2">
      <c r="D254" s="65"/>
    </row>
    <row r="255" spans="4:4" x14ac:dyDescent="0.2">
      <c r="D255" s="65"/>
    </row>
    <row r="256" spans="4:4" x14ac:dyDescent="0.2">
      <c r="D256" s="65"/>
    </row>
    <row r="257" spans="4:4" x14ac:dyDescent="0.2">
      <c r="D257" s="65"/>
    </row>
    <row r="258" spans="4:4" x14ac:dyDescent="0.2">
      <c r="D258" s="65"/>
    </row>
    <row r="259" spans="4:4" x14ac:dyDescent="0.2">
      <c r="D259" s="65"/>
    </row>
    <row r="260" spans="4:4" x14ac:dyDescent="0.2">
      <c r="D260" s="65"/>
    </row>
    <row r="261" spans="4:4" x14ac:dyDescent="0.2">
      <c r="D261" s="65"/>
    </row>
    <row r="262" spans="4:4" x14ac:dyDescent="0.2">
      <c r="D262" s="65"/>
    </row>
    <row r="263" spans="4:4" x14ac:dyDescent="0.2">
      <c r="D263" s="65"/>
    </row>
    <row r="264" spans="4:4" x14ac:dyDescent="0.2">
      <c r="D264" s="65"/>
    </row>
    <row r="265" spans="4:4" x14ac:dyDescent="0.2">
      <c r="D265" s="65"/>
    </row>
    <row r="266" spans="4:4" x14ac:dyDescent="0.2">
      <c r="D266" s="65"/>
    </row>
    <row r="267" spans="4:4" x14ac:dyDescent="0.2">
      <c r="D267" s="65"/>
    </row>
    <row r="268" spans="4:4" x14ac:dyDescent="0.2">
      <c r="D268" s="65"/>
    </row>
    <row r="269" spans="4:4" x14ac:dyDescent="0.2">
      <c r="D269" s="65"/>
    </row>
    <row r="270" spans="4:4" x14ac:dyDescent="0.2">
      <c r="D270" s="65"/>
    </row>
    <row r="271" spans="4:4" x14ac:dyDescent="0.2">
      <c r="D271" s="65"/>
    </row>
    <row r="272" spans="4:4" x14ac:dyDescent="0.2">
      <c r="D272" s="65"/>
    </row>
    <row r="273" spans="4:4" x14ac:dyDescent="0.2">
      <c r="D273" s="65"/>
    </row>
    <row r="274" spans="4:4" x14ac:dyDescent="0.2">
      <c r="D274" s="65"/>
    </row>
    <row r="275" spans="4:4" x14ac:dyDescent="0.2">
      <c r="D275" s="65"/>
    </row>
    <row r="276" spans="4:4" x14ac:dyDescent="0.2">
      <c r="D276" s="65"/>
    </row>
    <row r="277" spans="4:4" x14ac:dyDescent="0.2">
      <c r="D277" s="65"/>
    </row>
    <row r="278" spans="4:4" x14ac:dyDescent="0.2">
      <c r="D278" s="65"/>
    </row>
    <row r="279" spans="4:4" x14ac:dyDescent="0.2">
      <c r="D279" s="65"/>
    </row>
    <row r="280" spans="4:4" x14ac:dyDescent="0.2">
      <c r="D280" s="65"/>
    </row>
    <row r="281" spans="4:4" x14ac:dyDescent="0.2">
      <c r="D281" s="65"/>
    </row>
    <row r="282" spans="4:4" x14ac:dyDescent="0.2">
      <c r="D282" s="65"/>
    </row>
    <row r="283" spans="4:4" x14ac:dyDescent="0.2">
      <c r="D283" s="65"/>
    </row>
    <row r="284" spans="4:4" x14ac:dyDescent="0.2">
      <c r="D284" s="65"/>
    </row>
    <row r="285" spans="4:4" x14ac:dyDescent="0.2">
      <c r="D285" s="65"/>
    </row>
    <row r="286" spans="4:4" x14ac:dyDescent="0.2">
      <c r="D286" s="65"/>
    </row>
    <row r="287" spans="4:4" x14ac:dyDescent="0.2">
      <c r="D287" s="65"/>
    </row>
    <row r="288" spans="4:4" x14ac:dyDescent="0.2">
      <c r="D288" s="65"/>
    </row>
    <row r="289" spans="4:4" x14ac:dyDescent="0.2">
      <c r="D289" s="65"/>
    </row>
    <row r="290" spans="4:4" x14ac:dyDescent="0.2">
      <c r="D290" s="65"/>
    </row>
    <row r="291" spans="4:4" x14ac:dyDescent="0.2">
      <c r="D291" s="65"/>
    </row>
    <row r="292" spans="4:4" x14ac:dyDescent="0.2">
      <c r="D292" s="65"/>
    </row>
    <row r="293" spans="4:4" x14ac:dyDescent="0.2">
      <c r="D293" s="65"/>
    </row>
    <row r="294" spans="4:4" x14ac:dyDescent="0.2">
      <c r="D294" s="65"/>
    </row>
    <row r="295" spans="4:4" x14ac:dyDescent="0.2">
      <c r="D295" s="65"/>
    </row>
    <row r="296" spans="4:4" x14ac:dyDescent="0.2">
      <c r="D296" s="65"/>
    </row>
    <row r="297" spans="4:4" x14ac:dyDescent="0.2">
      <c r="D297" s="65"/>
    </row>
    <row r="298" spans="4:4" x14ac:dyDescent="0.2">
      <c r="D298" s="65"/>
    </row>
    <row r="299" spans="4:4" x14ac:dyDescent="0.2">
      <c r="D299" s="65"/>
    </row>
    <row r="300" spans="4:4" x14ac:dyDescent="0.2">
      <c r="D300" s="65"/>
    </row>
    <row r="301" spans="4:4" x14ac:dyDescent="0.2">
      <c r="D301" s="65"/>
    </row>
    <row r="302" spans="4:4" x14ac:dyDescent="0.2">
      <c r="D302" s="65"/>
    </row>
    <row r="303" spans="4:4" x14ac:dyDescent="0.2">
      <c r="D303" s="65"/>
    </row>
    <row r="304" spans="4:4" x14ac:dyDescent="0.2">
      <c r="D304" s="65"/>
    </row>
    <row r="305" spans="4:4" x14ac:dyDescent="0.2">
      <c r="D305" s="65"/>
    </row>
    <row r="306" spans="4:4" x14ac:dyDescent="0.2">
      <c r="D306" s="65"/>
    </row>
    <row r="307" spans="4:4" x14ac:dyDescent="0.2">
      <c r="D307" s="65"/>
    </row>
    <row r="308" spans="4:4" x14ac:dyDescent="0.2">
      <c r="D308" s="65"/>
    </row>
    <row r="309" spans="4:4" x14ac:dyDescent="0.2">
      <c r="D309" s="65"/>
    </row>
    <row r="310" spans="4:4" x14ac:dyDescent="0.2">
      <c r="D310" s="65"/>
    </row>
    <row r="311" spans="4:4" x14ac:dyDescent="0.2">
      <c r="D311" s="65"/>
    </row>
    <row r="312" spans="4:4" x14ac:dyDescent="0.2">
      <c r="D312" s="65"/>
    </row>
    <row r="313" spans="4:4" x14ac:dyDescent="0.2">
      <c r="D313" s="65"/>
    </row>
    <row r="314" spans="4:4" x14ac:dyDescent="0.2">
      <c r="D314" s="65"/>
    </row>
    <row r="315" spans="4:4" x14ac:dyDescent="0.2">
      <c r="D315" s="65"/>
    </row>
    <row r="316" spans="4:4" x14ac:dyDescent="0.2">
      <c r="D316" s="65"/>
    </row>
    <row r="317" spans="4:4" x14ac:dyDescent="0.2">
      <c r="D317" s="65"/>
    </row>
    <row r="318" spans="4:4" x14ac:dyDescent="0.2">
      <c r="D318" s="65"/>
    </row>
    <row r="319" spans="4:4" x14ac:dyDescent="0.2">
      <c r="D319" s="65"/>
    </row>
    <row r="320" spans="4:4" x14ac:dyDescent="0.2">
      <c r="D320" s="65"/>
    </row>
    <row r="321" spans="4:4" x14ac:dyDescent="0.2">
      <c r="D321" s="65"/>
    </row>
    <row r="322" spans="4:4" x14ac:dyDescent="0.2">
      <c r="D322" s="65"/>
    </row>
    <row r="323" spans="4:4" x14ac:dyDescent="0.2">
      <c r="D323" s="65"/>
    </row>
    <row r="324" spans="4:4" x14ac:dyDescent="0.2">
      <c r="D324" s="65"/>
    </row>
    <row r="325" spans="4:4" x14ac:dyDescent="0.2">
      <c r="D325" s="65"/>
    </row>
    <row r="326" spans="4:4" x14ac:dyDescent="0.2">
      <c r="D326" s="65"/>
    </row>
    <row r="327" spans="4:4" x14ac:dyDescent="0.2">
      <c r="D327" s="65"/>
    </row>
    <row r="328" spans="4:4" x14ac:dyDescent="0.2">
      <c r="D328" s="65"/>
    </row>
    <row r="329" spans="4:4" x14ac:dyDescent="0.2">
      <c r="D329" s="65"/>
    </row>
    <row r="330" spans="4:4" x14ac:dyDescent="0.2">
      <c r="D330" s="65"/>
    </row>
    <row r="331" spans="4:4" x14ac:dyDescent="0.2">
      <c r="D331" s="65"/>
    </row>
    <row r="332" spans="4:4" x14ac:dyDescent="0.2">
      <c r="D332" s="65"/>
    </row>
    <row r="333" spans="4:4" x14ac:dyDescent="0.2">
      <c r="D333" s="65"/>
    </row>
    <row r="334" spans="4:4" x14ac:dyDescent="0.2">
      <c r="D334" s="65"/>
    </row>
    <row r="335" spans="4:4" x14ac:dyDescent="0.2">
      <c r="D335" s="65"/>
    </row>
    <row r="336" spans="4:4" x14ac:dyDescent="0.2">
      <c r="D336" s="65"/>
    </row>
    <row r="337" spans="4:4" x14ac:dyDescent="0.2">
      <c r="D337" s="65"/>
    </row>
    <row r="338" spans="4:4" x14ac:dyDescent="0.2">
      <c r="D338" s="65"/>
    </row>
    <row r="339" spans="4:4" x14ac:dyDescent="0.2">
      <c r="D339" s="65"/>
    </row>
    <row r="340" spans="4:4" x14ac:dyDescent="0.2">
      <c r="D340" s="65"/>
    </row>
    <row r="341" spans="4:4" x14ac:dyDescent="0.2">
      <c r="D341" s="65"/>
    </row>
    <row r="342" spans="4:4" x14ac:dyDescent="0.2">
      <c r="D342" s="65"/>
    </row>
    <row r="343" spans="4:4" x14ac:dyDescent="0.2">
      <c r="D343" s="65"/>
    </row>
    <row r="344" spans="4:4" x14ac:dyDescent="0.2">
      <c r="D344" s="65"/>
    </row>
    <row r="345" spans="4:4" x14ac:dyDescent="0.2">
      <c r="D345" s="65"/>
    </row>
    <row r="346" spans="4:4" x14ac:dyDescent="0.2">
      <c r="D346" s="65"/>
    </row>
    <row r="347" spans="4:4" x14ac:dyDescent="0.2">
      <c r="D347" s="65"/>
    </row>
    <row r="348" spans="4:4" x14ac:dyDescent="0.2">
      <c r="D348" s="65"/>
    </row>
    <row r="349" spans="4:4" x14ac:dyDescent="0.2">
      <c r="D349" s="65"/>
    </row>
    <row r="350" spans="4:4" x14ac:dyDescent="0.2">
      <c r="D350" s="65"/>
    </row>
    <row r="351" spans="4:4" x14ac:dyDescent="0.2">
      <c r="D351" s="65"/>
    </row>
    <row r="352" spans="4:4" x14ac:dyDescent="0.2">
      <c r="D352" s="65"/>
    </row>
    <row r="353" spans="4:4" x14ac:dyDescent="0.2">
      <c r="D353" s="65"/>
    </row>
    <row r="354" spans="4:4" x14ac:dyDescent="0.2">
      <c r="D354" s="65"/>
    </row>
    <row r="355" spans="4:4" x14ac:dyDescent="0.2">
      <c r="D355" s="65"/>
    </row>
    <row r="356" spans="4:4" x14ac:dyDescent="0.2">
      <c r="D356" s="65"/>
    </row>
    <row r="357" spans="4:4" x14ac:dyDescent="0.2">
      <c r="D357" s="65"/>
    </row>
    <row r="358" spans="4:4" x14ac:dyDescent="0.2">
      <c r="D358" s="65"/>
    </row>
    <row r="359" spans="4:4" x14ac:dyDescent="0.2">
      <c r="D359" s="65"/>
    </row>
    <row r="360" spans="4:4" x14ac:dyDescent="0.2">
      <c r="D360" s="65"/>
    </row>
    <row r="361" spans="4:4" x14ac:dyDescent="0.2">
      <c r="D361" s="65"/>
    </row>
    <row r="362" spans="4:4" x14ac:dyDescent="0.2">
      <c r="D362" s="65"/>
    </row>
    <row r="363" spans="4:4" x14ac:dyDescent="0.2">
      <c r="D363" s="65"/>
    </row>
    <row r="364" spans="4:4" x14ac:dyDescent="0.2">
      <c r="D364" s="65"/>
    </row>
    <row r="365" spans="4:4" x14ac:dyDescent="0.2">
      <c r="D365" s="65"/>
    </row>
    <row r="366" spans="4:4" x14ac:dyDescent="0.2">
      <c r="D366" s="65"/>
    </row>
    <row r="367" spans="4:4" x14ac:dyDescent="0.2">
      <c r="D367" s="65"/>
    </row>
    <row r="368" spans="4:4" x14ac:dyDescent="0.2">
      <c r="D368" s="65"/>
    </row>
    <row r="369" spans="4:4" x14ac:dyDescent="0.2">
      <c r="D369" s="65"/>
    </row>
    <row r="370" spans="4:4" x14ac:dyDescent="0.2">
      <c r="D370" s="65"/>
    </row>
    <row r="371" spans="4:4" x14ac:dyDescent="0.2">
      <c r="D371" s="65"/>
    </row>
    <row r="372" spans="4:4" x14ac:dyDescent="0.2">
      <c r="D372" s="65"/>
    </row>
    <row r="373" spans="4:4" x14ac:dyDescent="0.2">
      <c r="D373" s="65"/>
    </row>
    <row r="374" spans="4:4" x14ac:dyDescent="0.2">
      <c r="D374" s="65"/>
    </row>
    <row r="375" spans="4:4" x14ac:dyDescent="0.2">
      <c r="D375" s="65"/>
    </row>
    <row r="376" spans="4:4" x14ac:dyDescent="0.2">
      <c r="D376" s="65"/>
    </row>
    <row r="377" spans="4:4" x14ac:dyDescent="0.2">
      <c r="D377" s="65"/>
    </row>
  </sheetData>
  <mergeCells count="1">
    <mergeCell ref="A1:A2"/>
  </mergeCells>
  <pageMargins left="0.33" right="0.14000000000000001" top="1.3608333333333333" bottom="0.97" header="0.59" footer="0.46"/>
  <pageSetup paperSize="9" scale="92" orientation="portrait" horizontalDpi="300" verticalDpi="300" r:id="rId1"/>
  <headerFooter alignWithMargins="0">
    <oddHeader xml:space="preserve">&amp;C&amp;"Verdana,Regular"TURISTIČKA ZAJEDNICA KVARNERA
Turistički promet NOĆENJA za razdoblje siječanj - prosinac 2014. godine
</oddHeader>
    <oddFooter>&amp;L&amp;"Verdana,Regular"IZVOR: Priređeno prema podacima TZK za razdoblje siječanj - prosinac 2014.g. prikupljenih anketom turističkih zajednica. 
U Opatiji, 7. siječnja 2015. godine&amp;R&amp;"Verdana,Regular"2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81"/>
  <sheetViews>
    <sheetView view="pageLayout" zoomScaleNormal="100" zoomScaleSheetLayoutView="100" workbookViewId="0">
      <selection sqref="A1:A2"/>
    </sheetView>
  </sheetViews>
  <sheetFormatPr defaultRowHeight="12.75" x14ac:dyDescent="0.2"/>
  <cols>
    <col min="1" max="1" width="20.140625" style="303" customWidth="1"/>
    <col min="2" max="2" width="10" style="65" bestFit="1" customWidth="1"/>
    <col min="3" max="3" width="11" style="65" bestFit="1" customWidth="1"/>
    <col min="4" max="4" width="8.85546875" style="65" customWidth="1"/>
    <col min="5" max="5" width="10" style="65" bestFit="1" customWidth="1"/>
    <col min="6" max="6" width="11" style="65" bestFit="1" customWidth="1"/>
    <col min="7" max="7" width="8.28515625" style="65" customWidth="1"/>
    <col min="8" max="8" width="7.5703125" style="65" customWidth="1"/>
    <col min="9" max="9" width="7.140625" style="65" customWidth="1"/>
    <col min="10" max="10" width="9.140625" style="65"/>
    <col min="11" max="11" width="9.5703125" style="65" customWidth="1"/>
    <col min="12" max="16384" width="9.140625" style="65"/>
  </cols>
  <sheetData>
    <row r="1" spans="1:9" ht="13.5" customHeight="1" thickTop="1" x14ac:dyDescent="0.2">
      <c r="A1" s="392" t="s">
        <v>61</v>
      </c>
      <c r="B1" s="140" t="s">
        <v>55</v>
      </c>
      <c r="C1" s="138"/>
      <c r="D1" s="139"/>
      <c r="E1" s="140" t="s">
        <v>56</v>
      </c>
      <c r="F1" s="138"/>
      <c r="G1" s="139"/>
      <c r="H1" s="140" t="s">
        <v>163</v>
      </c>
      <c r="I1" s="139"/>
    </row>
    <row r="2" spans="1:9" ht="19.5" customHeight="1" thickBot="1" x14ac:dyDescent="0.25">
      <c r="A2" s="393"/>
      <c r="B2" s="287" t="s">
        <v>62</v>
      </c>
      <c r="C2" s="288" t="s">
        <v>63</v>
      </c>
      <c r="D2" s="289" t="s">
        <v>164</v>
      </c>
      <c r="E2" s="287" t="s">
        <v>62</v>
      </c>
      <c r="F2" s="288" t="s">
        <v>63</v>
      </c>
      <c r="G2" s="289" t="s">
        <v>164</v>
      </c>
      <c r="H2" s="287" t="s">
        <v>62</v>
      </c>
      <c r="I2" s="289" t="s">
        <v>63</v>
      </c>
    </row>
    <row r="3" spans="1:9" ht="13.5" thickTop="1" x14ac:dyDescent="0.2">
      <c r="A3" s="320" t="s">
        <v>65</v>
      </c>
      <c r="B3" s="321">
        <f>'[3]ZBROJ K'!C27</f>
        <v>464948</v>
      </c>
      <c r="C3" s="322">
        <f>'[3]ZBROJ K'!D27</f>
        <v>3404852</v>
      </c>
      <c r="D3" s="323">
        <f t="shared" ref="D3:D34" si="0">IF($C$78&lt;&gt;0,C3/$C$78*100,0)</f>
        <v>30.467484590880851</v>
      </c>
      <c r="E3" s="321">
        <f>'[3]ZBROJ K'!E27</f>
        <v>472461</v>
      </c>
      <c r="F3" s="322">
        <f>'[3]ZBROJ K'!F27</f>
        <v>3496379</v>
      </c>
      <c r="G3" s="323">
        <f t="shared" ref="G3:G34" si="1">IF($F$78&lt;&gt;0,F3/$F$78*100,0)</f>
        <v>30.499932699807207</v>
      </c>
      <c r="H3" s="324">
        <f t="shared" ref="H3:H34" si="2">IF(E3&lt;&gt;0,B3/E3*100,0)</f>
        <v>98.409815836651077</v>
      </c>
      <c r="I3" s="325">
        <f t="shared" ref="I3:I34" si="3">IF(F3&lt;&gt;0,C3/F3*100,0)</f>
        <v>97.382234591844878</v>
      </c>
    </row>
    <row r="4" spans="1:9" x14ac:dyDescent="0.2">
      <c r="A4" s="326" t="s">
        <v>67</v>
      </c>
      <c r="B4" s="327">
        <f>'[3]ZBROJ K'!C34</f>
        <v>309230</v>
      </c>
      <c r="C4" s="328">
        <f>'[3]ZBROJ K'!D34</f>
        <v>1738388</v>
      </c>
      <c r="D4" s="329">
        <f t="shared" si="0"/>
        <v>15.555539448696207</v>
      </c>
      <c r="E4" s="327">
        <f>'[3]ZBROJ K'!E34</f>
        <v>299577</v>
      </c>
      <c r="F4" s="328">
        <f>'[3]ZBROJ K'!F34</f>
        <v>1785204</v>
      </c>
      <c r="G4" s="329">
        <f t="shared" si="1"/>
        <v>15.572854617713533</v>
      </c>
      <c r="H4" s="330">
        <f t="shared" si="2"/>
        <v>103.22220998274234</v>
      </c>
      <c r="I4" s="331">
        <f t="shared" si="3"/>
        <v>97.377554610005362</v>
      </c>
    </row>
    <row r="5" spans="1:9" x14ac:dyDescent="0.2">
      <c r="A5" s="326" t="s">
        <v>66</v>
      </c>
      <c r="B5" s="332">
        <f>'[3]ZBROJ K'!C2</f>
        <v>254975</v>
      </c>
      <c r="C5" s="333">
        <f>'[3]ZBROJ K'!D2</f>
        <v>1347825</v>
      </c>
      <c r="D5" s="329">
        <f t="shared" si="0"/>
        <v>12.060682055696983</v>
      </c>
      <c r="E5" s="332">
        <f>'[3]ZBROJ K'!E2</f>
        <v>259759</v>
      </c>
      <c r="F5" s="333">
        <f>'[3]ZBROJ K'!F2</f>
        <v>1364925</v>
      </c>
      <c r="G5" s="329">
        <f t="shared" si="1"/>
        <v>11.906638450890007</v>
      </c>
      <c r="H5" s="334">
        <f t="shared" si="2"/>
        <v>98.158292879168769</v>
      </c>
      <c r="I5" s="331">
        <f t="shared" si="3"/>
        <v>98.747183911203919</v>
      </c>
    </row>
    <row r="6" spans="1:9" x14ac:dyDescent="0.2">
      <c r="A6" s="326" t="s">
        <v>68</v>
      </c>
      <c r="B6" s="332">
        <f>'[3]ZBROJ K'!C15</f>
        <v>233732</v>
      </c>
      <c r="C6" s="333">
        <f>'[3]ZBROJ K'!D15</f>
        <v>1123055</v>
      </c>
      <c r="D6" s="329">
        <f t="shared" si="0"/>
        <v>10.049382735934394</v>
      </c>
      <c r="E6" s="332">
        <f>'[3]ZBROJ K'!E15</f>
        <v>237407</v>
      </c>
      <c r="F6" s="333">
        <f>'[3]ZBROJ K'!F15</f>
        <v>1180841</v>
      </c>
      <c r="G6" s="329">
        <f t="shared" si="1"/>
        <v>10.300820085343448</v>
      </c>
      <c r="H6" s="334">
        <f t="shared" si="2"/>
        <v>98.452025424692607</v>
      </c>
      <c r="I6" s="331">
        <f t="shared" si="3"/>
        <v>95.106369104731286</v>
      </c>
    </row>
    <row r="7" spans="1:9" x14ac:dyDescent="0.2">
      <c r="A7" s="304" t="s">
        <v>69</v>
      </c>
      <c r="B7" s="307">
        <f>'[3]ZBROJ K'!C7</f>
        <v>92426</v>
      </c>
      <c r="C7" s="308">
        <f>'[3]ZBROJ K'!D7</f>
        <v>613875</v>
      </c>
      <c r="D7" s="305">
        <f t="shared" si="0"/>
        <v>5.4931101566902125</v>
      </c>
      <c r="E7" s="307">
        <f>'[3]ZBROJ K'!E7</f>
        <v>99402</v>
      </c>
      <c r="F7" s="308">
        <f>'[3]ZBROJ K'!F7</f>
        <v>657425</v>
      </c>
      <c r="G7" s="305">
        <f t="shared" si="1"/>
        <v>5.7349098181778215</v>
      </c>
      <c r="H7" s="309">
        <f t="shared" si="2"/>
        <v>92.982032554676962</v>
      </c>
      <c r="I7" s="306">
        <f t="shared" si="3"/>
        <v>93.375670228543186</v>
      </c>
    </row>
    <row r="8" spans="1:9" x14ac:dyDescent="0.2">
      <c r="A8" s="310" t="s">
        <v>70</v>
      </c>
      <c r="B8" s="316">
        <f>'[3]ZBROJ K'!C22</f>
        <v>105889</v>
      </c>
      <c r="C8" s="317">
        <f>'[3]ZBROJ K'!D22</f>
        <v>525797</v>
      </c>
      <c r="D8" s="313">
        <f t="shared" si="0"/>
        <v>4.704965735788627</v>
      </c>
      <c r="E8" s="316">
        <f>'[3]ZBROJ K'!E22</f>
        <v>98963</v>
      </c>
      <c r="F8" s="317">
        <f>'[3]ZBROJ K'!F22</f>
        <v>493066</v>
      </c>
      <c r="G8" s="313">
        <f t="shared" si="1"/>
        <v>4.3011583745821431</v>
      </c>
      <c r="H8" s="318">
        <f t="shared" si="2"/>
        <v>106.99857522508411</v>
      </c>
      <c r="I8" s="315">
        <f t="shared" si="3"/>
        <v>106.63825938109706</v>
      </c>
    </row>
    <row r="9" spans="1:9" x14ac:dyDescent="0.2">
      <c r="A9" s="319" t="s">
        <v>71</v>
      </c>
      <c r="B9" s="311">
        <f>'[3]ZBROJ K'!C28</f>
        <v>69888</v>
      </c>
      <c r="C9" s="312">
        <f>'[3]ZBROJ K'!D28</f>
        <v>421469</v>
      </c>
      <c r="D9" s="313">
        <f t="shared" si="0"/>
        <v>3.7714121679984802</v>
      </c>
      <c r="E9" s="311">
        <f>'[3]ZBROJ K'!E28</f>
        <v>75279</v>
      </c>
      <c r="F9" s="312">
        <f>'[3]ZBROJ K'!F28</f>
        <v>454439</v>
      </c>
      <c r="G9" s="313">
        <f t="shared" si="1"/>
        <v>3.9642037994644421</v>
      </c>
      <c r="H9" s="314">
        <f t="shared" si="2"/>
        <v>92.838640258239352</v>
      </c>
      <c r="I9" s="315">
        <f t="shared" si="3"/>
        <v>92.744900855780415</v>
      </c>
    </row>
    <row r="10" spans="1:9" x14ac:dyDescent="0.2">
      <c r="A10" s="310" t="s">
        <v>74</v>
      </c>
      <c r="B10" s="311">
        <f>'[3]ZBROJ K'!C33</f>
        <v>61736</v>
      </c>
      <c r="C10" s="312">
        <f>'[3]ZBROJ K'!D33</f>
        <v>385211</v>
      </c>
      <c r="D10" s="313">
        <f t="shared" si="0"/>
        <v>3.4469663312055276</v>
      </c>
      <c r="E10" s="311">
        <f>'[3]ZBROJ K'!E33</f>
        <v>64698</v>
      </c>
      <c r="F10" s="312">
        <f>'[3]ZBROJ K'!F33</f>
        <v>398734</v>
      </c>
      <c r="G10" s="313">
        <f t="shared" si="1"/>
        <v>3.4782728546089903</v>
      </c>
      <c r="H10" s="314">
        <f t="shared" si="2"/>
        <v>95.421805929085906</v>
      </c>
      <c r="I10" s="315">
        <f t="shared" si="3"/>
        <v>96.608515952991212</v>
      </c>
    </row>
    <row r="11" spans="1:9" x14ac:dyDescent="0.2">
      <c r="A11" s="310" t="s">
        <v>72</v>
      </c>
      <c r="B11" s="316">
        <f>'[3]ZBROJ K'!C24</f>
        <v>46520</v>
      </c>
      <c r="C11" s="317">
        <f>'[3]ZBROJ K'!D24</f>
        <v>263273</v>
      </c>
      <c r="D11" s="313">
        <f t="shared" si="0"/>
        <v>2.3558339894641454</v>
      </c>
      <c r="E11" s="316">
        <f>'[3]ZBROJ K'!E24</f>
        <v>46336</v>
      </c>
      <c r="F11" s="317">
        <f>'[3]ZBROJ K'!F24</f>
        <v>266058</v>
      </c>
      <c r="G11" s="313">
        <f t="shared" si="1"/>
        <v>2.3209014509712205</v>
      </c>
      <c r="H11" s="318">
        <f t="shared" si="2"/>
        <v>100.39709944751381</v>
      </c>
      <c r="I11" s="315">
        <f t="shared" si="3"/>
        <v>98.953235760623627</v>
      </c>
    </row>
    <row r="12" spans="1:9" x14ac:dyDescent="0.2">
      <c r="A12" s="310" t="s">
        <v>73</v>
      </c>
      <c r="B12" s="311">
        <f>'[3]ZBROJ K'!C38</f>
        <v>37417</v>
      </c>
      <c r="C12" s="312">
        <f>'[3]ZBROJ K'!D38</f>
        <v>151501</v>
      </c>
      <c r="D12" s="313">
        <f t="shared" si="0"/>
        <v>1.3556696100162473</v>
      </c>
      <c r="E12" s="311">
        <f>'[3]ZBROJ K'!E38</f>
        <v>37379</v>
      </c>
      <c r="F12" s="312">
        <f>'[3]ZBROJ K'!F38</f>
        <v>152290</v>
      </c>
      <c r="G12" s="313">
        <f t="shared" si="1"/>
        <v>1.328470040248394</v>
      </c>
      <c r="H12" s="314">
        <f t="shared" si="2"/>
        <v>100.10166136065706</v>
      </c>
      <c r="I12" s="315">
        <f t="shared" si="3"/>
        <v>99.481909514741602</v>
      </c>
    </row>
    <row r="13" spans="1:9" x14ac:dyDescent="0.2">
      <c r="A13" s="310" t="s">
        <v>77</v>
      </c>
      <c r="B13" s="316">
        <f>'[3]ZBROJ K'!C11</f>
        <v>38684</v>
      </c>
      <c r="C13" s="317">
        <f>'[3]ZBROJ K'!D11</f>
        <v>119533</v>
      </c>
      <c r="D13" s="313">
        <f t="shared" si="0"/>
        <v>1.0696117880018752</v>
      </c>
      <c r="E13" s="316">
        <f>'[3]ZBROJ K'!E11</f>
        <v>41460</v>
      </c>
      <c r="F13" s="317">
        <f>'[3]ZBROJ K'!F11</f>
        <v>126143</v>
      </c>
      <c r="G13" s="313">
        <f t="shared" si="1"/>
        <v>1.1003821412243298</v>
      </c>
      <c r="H13" s="318">
        <f t="shared" si="2"/>
        <v>93.304389773275446</v>
      </c>
      <c r="I13" s="315">
        <f t="shared" si="3"/>
        <v>94.759915334184214</v>
      </c>
    </row>
    <row r="14" spans="1:9" x14ac:dyDescent="0.2">
      <c r="A14" s="147" t="s">
        <v>78</v>
      </c>
      <c r="B14" s="151">
        <f>'[3]ZBROJ K'!C31</f>
        <v>14134</v>
      </c>
      <c r="C14" s="153">
        <f>'[3]ZBROJ K'!D31</f>
        <v>101508</v>
      </c>
      <c r="D14" s="290">
        <f t="shared" si="0"/>
        <v>0.9083194881454858</v>
      </c>
      <c r="E14" s="151">
        <f>'[3]ZBROJ K'!E31</f>
        <v>14168</v>
      </c>
      <c r="F14" s="153">
        <f>'[3]ZBROJ K'!F31</f>
        <v>98870</v>
      </c>
      <c r="G14" s="290">
        <f t="shared" si="1"/>
        <v>0.86247181613604773</v>
      </c>
      <c r="H14" s="293">
        <f t="shared" si="2"/>
        <v>99.760022586109542</v>
      </c>
      <c r="I14" s="292">
        <f t="shared" si="3"/>
        <v>102.66815009608577</v>
      </c>
    </row>
    <row r="15" spans="1:9" x14ac:dyDescent="0.2">
      <c r="A15" s="147" t="s">
        <v>79</v>
      </c>
      <c r="B15" s="148">
        <f>'[3]ZBROJ K'!C4</f>
        <v>18913</v>
      </c>
      <c r="C15" s="149">
        <f>'[3]ZBROJ K'!D4</f>
        <v>94114</v>
      </c>
      <c r="D15" s="290">
        <f t="shared" si="0"/>
        <v>0.84215608924739171</v>
      </c>
      <c r="E15" s="148">
        <f>'[3]ZBROJ K'!E4</f>
        <v>23697</v>
      </c>
      <c r="F15" s="149">
        <f>'[3]ZBROJ K'!F4</f>
        <v>111487</v>
      </c>
      <c r="G15" s="290">
        <f t="shared" si="1"/>
        <v>0.97253358314513561</v>
      </c>
      <c r="H15" s="291">
        <f t="shared" si="2"/>
        <v>79.811790522007016</v>
      </c>
      <c r="I15" s="292">
        <f t="shared" si="3"/>
        <v>84.41701723070851</v>
      </c>
    </row>
    <row r="16" spans="1:9" x14ac:dyDescent="0.2">
      <c r="A16" s="147" t="s">
        <v>75</v>
      </c>
      <c r="B16" s="151">
        <f>'[3]ZBROJ K'!C37</f>
        <v>18798</v>
      </c>
      <c r="C16" s="153">
        <f>'[3]ZBROJ K'!D37</f>
        <v>92987</v>
      </c>
      <c r="D16" s="290">
        <f t="shared" si="0"/>
        <v>0.83207140564472049</v>
      </c>
      <c r="E16" s="151">
        <f>'[3]ZBROJ K'!E37</f>
        <v>17738</v>
      </c>
      <c r="F16" s="153">
        <f>'[3]ZBROJ K'!F37</f>
        <v>86993</v>
      </c>
      <c r="G16" s="290">
        <f t="shared" si="1"/>
        <v>0.75886528472866599</v>
      </c>
      <c r="H16" s="293">
        <f t="shared" si="2"/>
        <v>105.97587101138799</v>
      </c>
      <c r="I16" s="292">
        <f t="shared" si="3"/>
        <v>106.89020955709081</v>
      </c>
    </row>
    <row r="17" spans="1:9" x14ac:dyDescent="0.2">
      <c r="A17" s="147" t="s">
        <v>83</v>
      </c>
      <c r="B17" s="148">
        <f>'[3]ZBROJ K'!C5</f>
        <v>18499</v>
      </c>
      <c r="C17" s="149">
        <f>'[3]ZBROJ K'!D5</f>
        <v>81159</v>
      </c>
      <c r="D17" s="290">
        <f t="shared" si="0"/>
        <v>0.72623144322023359</v>
      </c>
      <c r="E17" s="148">
        <f>'[3]ZBROJ K'!E5</f>
        <v>19254</v>
      </c>
      <c r="F17" s="149">
        <f>'[3]ZBROJ K'!F5</f>
        <v>89227</v>
      </c>
      <c r="G17" s="290">
        <f t="shared" si="1"/>
        <v>0.77835311761273518</v>
      </c>
      <c r="H17" s="293">
        <f t="shared" si="2"/>
        <v>96.078736885841892</v>
      </c>
      <c r="I17" s="292">
        <f t="shared" si="3"/>
        <v>90.957893911035896</v>
      </c>
    </row>
    <row r="18" spans="1:9" x14ac:dyDescent="0.2">
      <c r="A18" s="147" t="s">
        <v>82</v>
      </c>
      <c r="B18" s="151">
        <f>'[3]ZBROJ K'!C46</f>
        <v>15165</v>
      </c>
      <c r="C18" s="153">
        <f>'[3]ZBROJ K'!D46</f>
        <v>80525</v>
      </c>
      <c r="D18" s="290">
        <f t="shared" si="0"/>
        <v>0.72055824942778146</v>
      </c>
      <c r="E18" s="151">
        <f>'[3]ZBROJ K'!E46</f>
        <v>15308</v>
      </c>
      <c r="F18" s="153">
        <f>'[3]ZBROJ K'!F46</f>
        <v>83902</v>
      </c>
      <c r="G18" s="290">
        <f t="shared" si="1"/>
        <v>0.7319015911545127</v>
      </c>
      <c r="H18" s="293">
        <f t="shared" si="2"/>
        <v>99.065847922654825</v>
      </c>
      <c r="I18" s="292">
        <f t="shared" si="3"/>
        <v>95.97506614860194</v>
      </c>
    </row>
    <row r="19" spans="1:9" x14ac:dyDescent="0.2">
      <c r="A19" s="147" t="s">
        <v>76</v>
      </c>
      <c r="B19" s="151">
        <f>'[3]ZBROJ K'!C41</f>
        <v>15992</v>
      </c>
      <c r="C19" s="153">
        <f>'[3]ZBROJ K'!D41</f>
        <v>66133</v>
      </c>
      <c r="D19" s="290">
        <f t="shared" si="0"/>
        <v>0.59177496068807789</v>
      </c>
      <c r="E19" s="151">
        <f>'[3]ZBROJ K'!E41</f>
        <v>15689</v>
      </c>
      <c r="F19" s="153">
        <f>'[3]ZBROJ K'!F41</f>
        <v>63580</v>
      </c>
      <c r="G19" s="290">
        <f t="shared" si="1"/>
        <v>0.55462686426549923</v>
      </c>
      <c r="H19" s="293">
        <f t="shared" si="2"/>
        <v>101.93128943846006</v>
      </c>
      <c r="I19" s="292">
        <f t="shared" si="3"/>
        <v>104.01541365209187</v>
      </c>
    </row>
    <row r="20" spans="1:9" x14ac:dyDescent="0.2">
      <c r="A20" s="147" t="s">
        <v>86</v>
      </c>
      <c r="B20" s="148">
        <f>'[3]ZBROJ K'!C8</f>
        <v>9544</v>
      </c>
      <c r="C20" s="149">
        <f>'[3]ZBROJ K'!D8</f>
        <v>61504</v>
      </c>
      <c r="D20" s="290">
        <f t="shared" si="0"/>
        <v>0.55035348739902235</v>
      </c>
      <c r="E20" s="148">
        <f>'[3]ZBROJ K'!E8</f>
        <v>9955</v>
      </c>
      <c r="F20" s="149">
        <f>'[3]ZBROJ K'!F8</f>
        <v>63298</v>
      </c>
      <c r="G20" s="290">
        <f t="shared" si="1"/>
        <v>0.55216689610376812</v>
      </c>
      <c r="H20" s="291">
        <f t="shared" si="2"/>
        <v>95.871421396283267</v>
      </c>
      <c r="I20" s="292">
        <f t="shared" si="3"/>
        <v>97.165787228664414</v>
      </c>
    </row>
    <row r="21" spans="1:9" x14ac:dyDescent="0.2">
      <c r="A21" s="147" t="s">
        <v>81</v>
      </c>
      <c r="B21" s="151">
        <f>'[3]ZBROJ K'!C30</f>
        <v>11453</v>
      </c>
      <c r="C21" s="151">
        <f>'[3]ZBROJ K'!D30</f>
        <v>54321</v>
      </c>
      <c r="D21" s="290">
        <f t="shared" si="0"/>
        <v>0.48607817034668133</v>
      </c>
      <c r="E21" s="151">
        <f>'[3]ZBROJ K'!E30</f>
        <v>12051</v>
      </c>
      <c r="F21" s="151">
        <f>'[3]ZBROJ K'!F30</f>
        <v>58735</v>
      </c>
      <c r="G21" s="290">
        <f t="shared" si="1"/>
        <v>0.51236251765703211</v>
      </c>
      <c r="H21" s="293">
        <f t="shared" si="2"/>
        <v>95.037756202804744</v>
      </c>
      <c r="I21" s="292">
        <f t="shared" si="3"/>
        <v>92.484889759087423</v>
      </c>
    </row>
    <row r="22" spans="1:9" x14ac:dyDescent="0.2">
      <c r="A22" s="147" t="s">
        <v>80</v>
      </c>
      <c r="B22" s="151">
        <f>'[3]ZBROJ K'!C32</f>
        <v>17459</v>
      </c>
      <c r="C22" s="153">
        <f>'[3]ZBROJ K'!D32</f>
        <v>51849</v>
      </c>
      <c r="D22" s="290">
        <f t="shared" si="0"/>
        <v>0.46395808350923362</v>
      </c>
      <c r="E22" s="151">
        <f>'[3]ZBROJ K'!E32</f>
        <v>16086</v>
      </c>
      <c r="F22" s="153">
        <f>'[3]ZBROJ K'!F32</f>
        <v>47973</v>
      </c>
      <c r="G22" s="290">
        <f t="shared" si="1"/>
        <v>0.41848245610897766</v>
      </c>
      <c r="H22" s="293">
        <f t="shared" si="2"/>
        <v>108.53537237349246</v>
      </c>
      <c r="I22" s="292">
        <f t="shared" si="3"/>
        <v>108.07954474391846</v>
      </c>
    </row>
    <row r="23" spans="1:9" x14ac:dyDescent="0.2">
      <c r="A23" s="147" t="s">
        <v>85</v>
      </c>
      <c r="B23" s="151">
        <f>'[3]ZBROJ K'!C40</f>
        <v>6985</v>
      </c>
      <c r="C23" s="153">
        <f>'[3]ZBROJ K'!D40</f>
        <v>44199</v>
      </c>
      <c r="D23" s="290">
        <f t="shared" si="0"/>
        <v>0.39550393128169525</v>
      </c>
      <c r="E23" s="151">
        <f>'[3]ZBROJ K'!E40</f>
        <v>7105</v>
      </c>
      <c r="F23" s="153">
        <f>'[3]ZBROJ K'!F40</f>
        <v>45091</v>
      </c>
      <c r="G23" s="290">
        <f t="shared" si="1"/>
        <v>0.39334193042773874</v>
      </c>
      <c r="H23" s="293">
        <f t="shared" si="2"/>
        <v>98.311048557353971</v>
      </c>
      <c r="I23" s="292">
        <f t="shared" si="3"/>
        <v>98.021778181898824</v>
      </c>
    </row>
    <row r="24" spans="1:9" x14ac:dyDescent="0.2">
      <c r="A24" s="147" t="s">
        <v>84</v>
      </c>
      <c r="B24" s="151">
        <f>'[3]ZBROJ K'!C36</f>
        <v>19094</v>
      </c>
      <c r="C24" s="153">
        <f>'[3]ZBROJ K'!D36</f>
        <v>31037</v>
      </c>
      <c r="D24" s="290">
        <f t="shared" si="0"/>
        <v>0.27772699642955667</v>
      </c>
      <c r="E24" s="151">
        <f>'[3]ZBROJ K'!E36</f>
        <v>19262</v>
      </c>
      <c r="F24" s="153">
        <f>'[3]ZBROJ K'!F36</f>
        <v>32089</v>
      </c>
      <c r="G24" s="290">
        <f t="shared" si="1"/>
        <v>0.27992169624749302</v>
      </c>
      <c r="H24" s="293">
        <f t="shared" si="2"/>
        <v>99.127816426123971</v>
      </c>
      <c r="I24" s="292">
        <f t="shared" si="3"/>
        <v>96.721617999937664</v>
      </c>
    </row>
    <row r="25" spans="1:9" x14ac:dyDescent="0.2">
      <c r="A25" s="147" t="s">
        <v>97</v>
      </c>
      <c r="B25" s="148">
        <f>'[3]ZBROJ K'!C25</f>
        <v>5696</v>
      </c>
      <c r="C25" s="149">
        <f>'[3]ZBROJ K'!D25</f>
        <v>28195</v>
      </c>
      <c r="D25" s="290">
        <f t="shared" si="0"/>
        <v>0.25229605517064635</v>
      </c>
      <c r="E25" s="148">
        <f>'[3]ZBROJ K'!E25</f>
        <v>7854</v>
      </c>
      <c r="F25" s="149">
        <f>'[3]ZBROJ K'!F25</f>
        <v>36875</v>
      </c>
      <c r="G25" s="290">
        <f t="shared" si="1"/>
        <v>0.32167136866609447</v>
      </c>
      <c r="H25" s="291">
        <f t="shared" si="2"/>
        <v>72.52355487649605</v>
      </c>
      <c r="I25" s="292">
        <f t="shared" si="3"/>
        <v>76.461016949152537</v>
      </c>
    </row>
    <row r="26" spans="1:9" x14ac:dyDescent="0.2">
      <c r="A26" s="147" t="s">
        <v>91</v>
      </c>
      <c r="B26" s="148">
        <f>'[3]ZBROJ K'!C17</f>
        <v>19432</v>
      </c>
      <c r="C26" s="149">
        <f>'[3]ZBROJ K'!D17</f>
        <v>23718</v>
      </c>
      <c r="D26" s="290">
        <f t="shared" si="0"/>
        <v>0.2122347166709484</v>
      </c>
      <c r="E26" s="148">
        <f>'[3]ZBROJ K'!E17</f>
        <v>18898</v>
      </c>
      <c r="F26" s="149">
        <f>'[3]ZBROJ K'!F17</f>
        <v>23236</v>
      </c>
      <c r="G26" s="290">
        <f t="shared" si="1"/>
        <v>0.20269439789356941</v>
      </c>
      <c r="H26" s="291">
        <f t="shared" si="2"/>
        <v>102.82569584082972</v>
      </c>
      <c r="I26" s="292">
        <f t="shared" si="3"/>
        <v>102.07436736099156</v>
      </c>
    </row>
    <row r="27" spans="1:9" x14ac:dyDescent="0.2">
      <c r="A27" s="147" t="s">
        <v>92</v>
      </c>
      <c r="B27" s="148">
        <f>'[3]ZBROJ K'!C20</f>
        <v>5108</v>
      </c>
      <c r="C27" s="149">
        <f>'[3]ZBROJ K'!D20</f>
        <v>22760</v>
      </c>
      <c r="D27" s="290">
        <f t="shared" si="0"/>
        <v>0.20366228819591811</v>
      </c>
      <c r="E27" s="148">
        <f>'[3]ZBROJ K'!E20</f>
        <v>4837</v>
      </c>
      <c r="F27" s="149">
        <f>'[3]ZBROJ K'!F20</f>
        <v>21754</v>
      </c>
      <c r="G27" s="290">
        <f t="shared" si="1"/>
        <v>0.18976648010745001</v>
      </c>
      <c r="H27" s="291">
        <f t="shared" si="2"/>
        <v>105.60264626834814</v>
      </c>
      <c r="I27" s="292">
        <f t="shared" si="3"/>
        <v>104.62443688517054</v>
      </c>
    </row>
    <row r="28" spans="1:9" x14ac:dyDescent="0.2">
      <c r="A28" s="147" t="s">
        <v>90</v>
      </c>
      <c r="B28" s="148">
        <f>'[3]ZBROJ K'!C55</f>
        <v>20291</v>
      </c>
      <c r="C28" s="149">
        <f>'[3]ZBROJ K'!D55</f>
        <v>21103</v>
      </c>
      <c r="D28" s="290">
        <f t="shared" si="0"/>
        <v>0.18883502934088137</v>
      </c>
      <c r="E28" s="148">
        <f>'[3]ZBROJ K'!E55</f>
        <v>3312</v>
      </c>
      <c r="F28" s="149">
        <f>'[3]ZBROJ K'!F55</f>
        <v>3887</v>
      </c>
      <c r="G28" s="290">
        <f t="shared" si="1"/>
        <v>3.3907433491663981E-2</v>
      </c>
      <c r="H28" s="291">
        <f t="shared" si="2"/>
        <v>612.65096618357484</v>
      </c>
      <c r="I28" s="292">
        <f t="shared" si="3"/>
        <v>542.9122716748135</v>
      </c>
    </row>
    <row r="29" spans="1:9" x14ac:dyDescent="0.2">
      <c r="A29" s="147" t="s">
        <v>87</v>
      </c>
      <c r="B29" s="148">
        <f>'[3]ZBROJ K'!C9</f>
        <v>3543</v>
      </c>
      <c r="C29" s="149">
        <f>'[3]ZBROJ K'!D9</f>
        <v>16460</v>
      </c>
      <c r="D29" s="290">
        <f t="shared" si="0"/>
        <v>0.14728828047912179</v>
      </c>
      <c r="E29" s="148">
        <f>'[3]ZBROJ K'!E9</f>
        <v>3163</v>
      </c>
      <c r="F29" s="149">
        <f>'[3]ZBROJ K'!F9</f>
        <v>14234</v>
      </c>
      <c r="G29" s="290">
        <f t="shared" si="1"/>
        <v>0.12416732912795088</v>
      </c>
      <c r="H29" s="291">
        <f t="shared" si="2"/>
        <v>112.01391084413532</v>
      </c>
      <c r="I29" s="292">
        <f t="shared" si="3"/>
        <v>115.63861177462414</v>
      </c>
    </row>
    <row r="30" spans="1:9" x14ac:dyDescent="0.2">
      <c r="A30" s="147" t="s">
        <v>88</v>
      </c>
      <c r="B30" s="148">
        <f>'[3]ZBROJ K'!C10</f>
        <v>4090</v>
      </c>
      <c r="C30" s="149">
        <f>'[3]ZBROJ K'!D10</f>
        <v>15843</v>
      </c>
      <c r="D30" s="290">
        <f t="shared" si="0"/>
        <v>0.14176720702495302</v>
      </c>
      <c r="E30" s="148">
        <f>'[3]ZBROJ K'!E10</f>
        <v>3708</v>
      </c>
      <c r="F30" s="149">
        <f>'[3]ZBROJ K'!F10</f>
        <v>11609</v>
      </c>
      <c r="G30" s="290">
        <f t="shared" si="1"/>
        <v>0.10126868932460178</v>
      </c>
      <c r="H30" s="291">
        <f t="shared" si="2"/>
        <v>110.30204962243798</v>
      </c>
      <c r="I30" s="292">
        <f t="shared" si="3"/>
        <v>136.47170298906022</v>
      </c>
    </row>
    <row r="31" spans="1:9" x14ac:dyDescent="0.2">
      <c r="A31" s="147" t="s">
        <v>89</v>
      </c>
      <c r="B31" s="148">
        <f>'[3]ZBROJ K'!C18</f>
        <v>5246</v>
      </c>
      <c r="C31" s="149">
        <f>'[3]ZBROJ K'!D18</f>
        <v>15114</v>
      </c>
      <c r="D31" s="290">
        <f t="shared" si="0"/>
        <v>0.1352439289891523</v>
      </c>
      <c r="E31" s="148">
        <f>'[3]ZBROJ K'!E18</f>
        <v>4464</v>
      </c>
      <c r="F31" s="149">
        <f>'[3]ZBROJ K'!F18</f>
        <v>12524</v>
      </c>
      <c r="G31" s="290">
        <f t="shared" si="1"/>
        <v>0.10925050091319777</v>
      </c>
      <c r="H31" s="291">
        <f t="shared" si="2"/>
        <v>117.51792114695341</v>
      </c>
      <c r="I31" s="292">
        <f t="shared" si="3"/>
        <v>120.6802938358352</v>
      </c>
    </row>
    <row r="32" spans="1:9" x14ac:dyDescent="0.2">
      <c r="A32" s="147" t="s">
        <v>102</v>
      </c>
      <c r="B32" s="148">
        <f>'[3]ZBROJ K'!C23</f>
        <v>2510</v>
      </c>
      <c r="C32" s="149">
        <f>'[3]ZBROJ K'!D23</f>
        <v>14287</v>
      </c>
      <c r="D32" s="290">
        <f t="shared" si="0"/>
        <v>0.12784372194442364</v>
      </c>
      <c r="E32" s="148">
        <f>'[3]ZBROJ K'!E23</f>
        <v>3149</v>
      </c>
      <c r="F32" s="149">
        <f>'[3]ZBROJ K'!F23</f>
        <v>15999</v>
      </c>
      <c r="G32" s="290">
        <f t="shared" si="1"/>
        <v>0.13956393836715514</v>
      </c>
      <c r="H32" s="291">
        <f t="shared" si="2"/>
        <v>79.707843759923776</v>
      </c>
      <c r="I32" s="292">
        <f t="shared" si="3"/>
        <v>89.299331208200513</v>
      </c>
    </row>
    <row r="33" spans="1:9" x14ac:dyDescent="0.2">
      <c r="A33" s="147" t="s">
        <v>93</v>
      </c>
      <c r="B33" s="148">
        <f>'[3]ZBROJ K'!C3</f>
        <v>4643</v>
      </c>
      <c r="C33" s="149">
        <f>'[3]ZBROJ K'!D3</f>
        <v>13216</v>
      </c>
      <c r="D33" s="290">
        <f t="shared" si="0"/>
        <v>0.11826014063256826</v>
      </c>
      <c r="E33" s="148">
        <f>'[3]ZBROJ K'!E3</f>
        <v>4438</v>
      </c>
      <c r="F33" s="149">
        <f>'[3]ZBROJ K'!F3</f>
        <v>13451</v>
      </c>
      <c r="G33" s="290">
        <f t="shared" si="1"/>
        <v>0.1173369919980376</v>
      </c>
      <c r="H33" s="291">
        <f t="shared" si="2"/>
        <v>104.61919783686344</v>
      </c>
      <c r="I33" s="292">
        <f t="shared" si="3"/>
        <v>98.2529179986618</v>
      </c>
    </row>
    <row r="34" spans="1:9" x14ac:dyDescent="0.2">
      <c r="A34" s="147" t="s">
        <v>98</v>
      </c>
      <c r="B34" s="148">
        <f>'[3]ZBROJ K'!C16</f>
        <v>5056</v>
      </c>
      <c r="C34" s="149">
        <f>'[3]ZBROJ K'!D16</f>
        <v>12904</v>
      </c>
      <c r="D34" s="290">
        <f t="shared" si="0"/>
        <v>0.11546828501230787</v>
      </c>
      <c r="E34" s="148">
        <f>'[3]ZBROJ K'!E16</f>
        <v>6042</v>
      </c>
      <c r="F34" s="149">
        <f>'[3]ZBROJ K'!F16</f>
        <v>15173</v>
      </c>
      <c r="G34" s="290">
        <f t="shared" si="1"/>
        <v>0.1323584997090346</v>
      </c>
      <c r="H34" s="291">
        <f t="shared" si="2"/>
        <v>83.680900364117832</v>
      </c>
      <c r="I34" s="292">
        <f t="shared" si="3"/>
        <v>85.045805048441309</v>
      </c>
    </row>
    <row r="35" spans="1:9" x14ac:dyDescent="0.2">
      <c r="A35" s="147" t="s">
        <v>96</v>
      </c>
      <c r="B35" s="148">
        <f>'[3]ZBROJ K'!C19</f>
        <v>2961</v>
      </c>
      <c r="C35" s="149">
        <f>'[3]ZBROJ K'!D19</f>
        <v>12216</v>
      </c>
      <c r="D35" s="290">
        <f t="shared" ref="D35:D66" si="4">IF($C$78&lt;&gt;0,C35/$C$78*100,0)</f>
        <v>0.10931188543942599</v>
      </c>
      <c r="E35" s="148">
        <f>'[3]ZBROJ K'!E19</f>
        <v>3057</v>
      </c>
      <c r="F35" s="149">
        <f>'[3]ZBROJ K'!F19</f>
        <v>13655</v>
      </c>
      <c r="G35" s="290">
        <f t="shared" ref="G35:G66" si="5">IF($F$78&lt;&gt;0,F35/$F$78*100,0)</f>
        <v>0.1191165434341836</v>
      </c>
      <c r="H35" s="291">
        <f t="shared" ref="H35:H66" si="6">IF(E35&lt;&gt;0,B35/E35*100,0)</f>
        <v>96.859666339548582</v>
      </c>
      <c r="I35" s="292">
        <f t="shared" ref="I35:I66" si="7">IF(F35&lt;&gt;0,C35/F35*100,0)</f>
        <v>89.461735627975102</v>
      </c>
    </row>
    <row r="36" spans="1:9" x14ac:dyDescent="0.2">
      <c r="A36" s="147" t="s">
        <v>101</v>
      </c>
      <c r="B36" s="148">
        <f>'[3]ZBROJ K'!C56</f>
        <v>3505</v>
      </c>
      <c r="C36" s="148">
        <f>'[3]ZBROJ K'!D56</f>
        <v>11903</v>
      </c>
      <c r="D36" s="290">
        <f t="shared" si="4"/>
        <v>0.10651108156397246</v>
      </c>
      <c r="E36" s="148">
        <f>'[3]ZBROJ K'!E56</f>
        <v>3399</v>
      </c>
      <c r="F36" s="148">
        <f>'[3]ZBROJ K'!F56</f>
        <v>9732</v>
      </c>
      <c r="G36" s="290">
        <f t="shared" si="5"/>
        <v>8.4895071453787968E-2</v>
      </c>
      <c r="H36" s="293">
        <f t="shared" si="6"/>
        <v>103.11856428361284</v>
      </c>
      <c r="I36" s="292">
        <f t="shared" si="7"/>
        <v>122.30785039046445</v>
      </c>
    </row>
    <row r="37" spans="1:9" x14ac:dyDescent="0.2">
      <c r="A37" s="147" t="s">
        <v>94</v>
      </c>
      <c r="B37" s="148">
        <f>'[3]ZBROJ K'!C6</f>
        <v>4556</v>
      </c>
      <c r="C37" s="149">
        <f>'[3]ZBROJ K'!D6</f>
        <v>9887</v>
      </c>
      <c r="D37" s="290">
        <f t="shared" si="4"/>
        <v>8.8471399094597641E-2</v>
      </c>
      <c r="E37" s="148">
        <f>'[3]ZBROJ K'!E6</f>
        <v>4001</v>
      </c>
      <c r="F37" s="149">
        <f>'[3]ZBROJ K'!F6</f>
        <v>8462</v>
      </c>
      <c r="G37" s="290">
        <f t="shared" si="5"/>
        <v>7.3816491434643833E-2</v>
      </c>
      <c r="H37" s="291">
        <f t="shared" si="6"/>
        <v>113.87153211697077</v>
      </c>
      <c r="I37" s="292">
        <f t="shared" si="7"/>
        <v>116.83999054597022</v>
      </c>
    </row>
    <row r="38" spans="1:9" x14ac:dyDescent="0.2">
      <c r="A38" s="147" t="s">
        <v>100</v>
      </c>
      <c r="B38" s="151">
        <f>'[3]ZBROJ K'!C77</f>
        <v>8223</v>
      </c>
      <c r="C38" s="153">
        <f>'[3]ZBROJ K'!D77</f>
        <v>8390</v>
      </c>
      <c r="D38" s="290">
        <f t="shared" si="4"/>
        <v>7.5075861070463656E-2</v>
      </c>
      <c r="E38" s="151">
        <f>'[3]ZBROJ K'!E77</f>
        <v>5948</v>
      </c>
      <c r="F38" s="153">
        <f>'[3]ZBROJ K'!F77</f>
        <v>6056</v>
      </c>
      <c r="G38" s="290">
        <f t="shared" si="5"/>
        <v>5.2828252437745575E-2</v>
      </c>
      <c r="H38" s="293">
        <f t="shared" si="6"/>
        <v>138.24815063887021</v>
      </c>
      <c r="I38" s="292">
        <f t="shared" si="7"/>
        <v>138.54029062087184</v>
      </c>
    </row>
    <row r="39" spans="1:9" x14ac:dyDescent="0.2">
      <c r="A39" s="147" t="s">
        <v>111</v>
      </c>
      <c r="B39" s="148">
        <f>'[3]ZBROJ K'!C42</f>
        <v>1679</v>
      </c>
      <c r="C39" s="148">
        <f>'[3]ZBROJ K'!D42</f>
        <v>8244</v>
      </c>
      <c r="D39" s="290">
        <f t="shared" si="4"/>
        <v>7.3769415812264885E-2</v>
      </c>
      <c r="E39" s="148">
        <f>'[3]ZBROJ K'!E42</f>
        <v>1839</v>
      </c>
      <c r="F39" s="148">
        <f>'[3]ZBROJ K'!F42</f>
        <v>10803</v>
      </c>
      <c r="G39" s="290">
        <f t="shared" si="5"/>
        <v>9.4237716493554405E-2</v>
      </c>
      <c r="H39" s="293">
        <f t="shared" si="6"/>
        <v>91.299619358346931</v>
      </c>
      <c r="I39" s="292">
        <f t="shared" si="7"/>
        <v>76.312135517911699</v>
      </c>
    </row>
    <row r="40" spans="1:9" x14ac:dyDescent="0.2">
      <c r="A40" s="147" t="s">
        <v>99</v>
      </c>
      <c r="B40" s="148">
        <f>'[3]ZBROJ K'!C12</f>
        <v>3177</v>
      </c>
      <c r="C40" s="149">
        <f>'[3]ZBROJ K'!D12</f>
        <v>7816</v>
      </c>
      <c r="D40" s="290">
        <f t="shared" si="4"/>
        <v>6.9939562589599991E-2</v>
      </c>
      <c r="E40" s="148">
        <f>'[3]ZBROJ K'!E12</f>
        <v>2648</v>
      </c>
      <c r="F40" s="149">
        <f>'[3]ZBROJ K'!F12</f>
        <v>5995</v>
      </c>
      <c r="G40" s="290">
        <f t="shared" si="5"/>
        <v>5.229613166517251E-2</v>
      </c>
      <c r="H40" s="291">
        <f t="shared" si="6"/>
        <v>119.97734138972808</v>
      </c>
      <c r="I40" s="292">
        <f t="shared" si="7"/>
        <v>130.37531276063385</v>
      </c>
    </row>
    <row r="41" spans="1:9" x14ac:dyDescent="0.2">
      <c r="A41" s="147" t="s">
        <v>95</v>
      </c>
      <c r="B41" s="148">
        <f>'[3]ZBROJ K'!C52</f>
        <v>4047</v>
      </c>
      <c r="C41" s="149">
        <f>'[3]ZBROJ K'!D52</f>
        <v>6671</v>
      </c>
      <c r="D41" s="290">
        <f t="shared" si="4"/>
        <v>5.969381039345209E-2</v>
      </c>
      <c r="E41" s="148">
        <f>'[3]ZBROJ K'!E52</f>
        <v>5013</v>
      </c>
      <c r="F41" s="149">
        <f>'[3]ZBROJ K'!F52</f>
        <v>9147</v>
      </c>
      <c r="G41" s="290">
        <f t="shared" si="5"/>
        <v>7.9791946011898734E-2</v>
      </c>
      <c r="H41" s="291">
        <f t="shared" si="6"/>
        <v>80.730101735487736</v>
      </c>
      <c r="I41" s="292">
        <f t="shared" si="7"/>
        <v>72.931015633541051</v>
      </c>
    </row>
    <row r="42" spans="1:9" x14ac:dyDescent="0.2">
      <c r="A42" s="147" t="s">
        <v>103</v>
      </c>
      <c r="B42" s="148">
        <f>'[3]ZBROJ K'!C13</f>
        <v>1618</v>
      </c>
      <c r="C42" s="149">
        <f>'[3]ZBROJ K'!D13</f>
        <v>6252</v>
      </c>
      <c r="D42" s="290">
        <f t="shared" si="4"/>
        <v>5.594449146752549E-2</v>
      </c>
      <c r="E42" s="148">
        <f>'[3]ZBROJ K'!E13</f>
        <v>1210</v>
      </c>
      <c r="F42" s="149">
        <f>'[3]ZBROJ K'!F13</f>
        <v>5581</v>
      </c>
      <c r="G42" s="290">
        <f t="shared" si="5"/>
        <v>4.8684689044758596E-2</v>
      </c>
      <c r="H42" s="291">
        <f t="shared" si="6"/>
        <v>133.71900826446281</v>
      </c>
      <c r="I42" s="292">
        <f t="shared" si="7"/>
        <v>112.02293495789286</v>
      </c>
    </row>
    <row r="43" spans="1:9" x14ac:dyDescent="0.2">
      <c r="A43" s="147" t="s">
        <v>106</v>
      </c>
      <c r="B43" s="151">
        <f>'[3]ZBROJ K'!C39</f>
        <v>1524</v>
      </c>
      <c r="C43" s="151">
        <f>'[3]ZBROJ K'!D39</f>
        <v>6089</v>
      </c>
      <c r="D43" s="290">
        <f t="shared" si="4"/>
        <v>5.4485925871043291E-2</v>
      </c>
      <c r="E43" s="151">
        <f>'[3]ZBROJ K'!E39</f>
        <v>1779</v>
      </c>
      <c r="F43" s="151">
        <f>'[3]ZBROJ K'!F39</f>
        <v>6944</v>
      </c>
      <c r="G43" s="290">
        <f t="shared" si="5"/>
        <v>6.0574535159792817E-2</v>
      </c>
      <c r="H43" s="293">
        <f t="shared" si="6"/>
        <v>85.666104553119723</v>
      </c>
      <c r="I43" s="292">
        <f t="shared" si="7"/>
        <v>87.687211981566819</v>
      </c>
    </row>
    <row r="44" spans="1:9" x14ac:dyDescent="0.2">
      <c r="A44" s="147" t="s">
        <v>107</v>
      </c>
      <c r="B44" s="148">
        <f>'[3]ZBROJ K'!C43</f>
        <v>938</v>
      </c>
      <c r="C44" s="149">
        <f>'[3]ZBROJ K'!D43</f>
        <v>5776</v>
      </c>
      <c r="D44" s="290">
        <f t="shared" si="4"/>
        <v>5.1685121995589757E-2</v>
      </c>
      <c r="E44" s="148">
        <f>'[3]ZBROJ K'!E43</f>
        <v>1001</v>
      </c>
      <c r="F44" s="149">
        <f>'[3]ZBROJ K'!F43</f>
        <v>5349</v>
      </c>
      <c r="G44" s="290">
        <f t="shared" si="5"/>
        <v>4.6660885450710218E-2</v>
      </c>
      <c r="H44" s="291">
        <f t="shared" si="6"/>
        <v>93.706293706293707</v>
      </c>
      <c r="I44" s="292">
        <f t="shared" si="7"/>
        <v>107.98280052346232</v>
      </c>
    </row>
    <row r="45" spans="1:9" x14ac:dyDescent="0.2">
      <c r="A45" s="147" t="s">
        <v>104</v>
      </c>
      <c r="B45" s="148">
        <f>'[3]ZBROJ K'!C54</f>
        <v>3237</v>
      </c>
      <c r="C45" s="149">
        <f>'[3]ZBROJ K'!D54</f>
        <v>5232</v>
      </c>
      <c r="D45" s="290">
        <f t="shared" si="4"/>
        <v>4.6817271170520369E-2</v>
      </c>
      <c r="E45" s="148">
        <f>'[3]ZBROJ K'!E54</f>
        <v>2462</v>
      </c>
      <c r="F45" s="149">
        <f>'[3]ZBROJ K'!F54</f>
        <v>4150</v>
      </c>
      <c r="G45" s="290">
        <f t="shared" si="5"/>
        <v>3.620165911767572E-2</v>
      </c>
      <c r="H45" s="291">
        <f t="shared" si="6"/>
        <v>131.47847278635257</v>
      </c>
      <c r="I45" s="292">
        <f t="shared" si="7"/>
        <v>126.07228915662651</v>
      </c>
    </row>
    <row r="46" spans="1:9" x14ac:dyDescent="0.2">
      <c r="A46" s="147" t="s">
        <v>112</v>
      </c>
      <c r="B46" s="148">
        <f>'[3]ZBROJ K'!C64</f>
        <v>699</v>
      </c>
      <c r="C46" s="149">
        <f>'[3]ZBROJ K'!D64</f>
        <v>5156</v>
      </c>
      <c r="D46" s="290">
        <f t="shared" si="4"/>
        <v>4.6137203775841552E-2</v>
      </c>
      <c r="E46" s="148">
        <f>'[3]ZBROJ K'!E64</f>
        <v>656</v>
      </c>
      <c r="F46" s="149">
        <f>'[3]ZBROJ K'!F64</f>
        <v>4724</v>
      </c>
      <c r="G46" s="290">
        <f t="shared" si="5"/>
        <v>4.1208828354674716E-2</v>
      </c>
      <c r="H46" s="291">
        <f t="shared" si="6"/>
        <v>106.55487804878048</v>
      </c>
      <c r="I46" s="292">
        <f t="shared" si="7"/>
        <v>109.14479254868756</v>
      </c>
    </row>
    <row r="47" spans="1:9" x14ac:dyDescent="0.2">
      <c r="A47" s="147" t="s">
        <v>174</v>
      </c>
      <c r="B47" s="148">
        <f>'[3]ZBROJ K'!C53</f>
        <v>1330</v>
      </c>
      <c r="C47" s="149">
        <f>'[3]ZBROJ K'!D53</f>
        <v>4833</v>
      </c>
      <c r="D47" s="290">
        <f t="shared" si="4"/>
        <v>4.32469173484566E-2</v>
      </c>
      <c r="E47" s="148">
        <f>'[3]ZBROJ K'!E53</f>
        <v>1149</v>
      </c>
      <c r="F47" s="149">
        <f>'[3]ZBROJ K'!F53</f>
        <v>3929</v>
      </c>
      <c r="G47" s="290">
        <f t="shared" si="5"/>
        <v>3.4273811728517567E-2</v>
      </c>
      <c r="H47" s="293">
        <f t="shared" si="6"/>
        <v>115.75282854656224</v>
      </c>
      <c r="I47" s="292">
        <f t="shared" si="7"/>
        <v>123.00839908373634</v>
      </c>
    </row>
    <row r="48" spans="1:9" x14ac:dyDescent="0.2">
      <c r="A48" s="147" t="s">
        <v>108</v>
      </c>
      <c r="B48" s="151">
        <f>'[3]ZBROJ K'!C29</f>
        <v>2192</v>
      </c>
      <c r="C48" s="153">
        <f>'[3]ZBROJ K'!D29</f>
        <v>4824</v>
      </c>
      <c r="D48" s="290">
        <f t="shared" si="4"/>
        <v>4.316638305171832E-2</v>
      </c>
      <c r="E48" s="151">
        <f>'[3]ZBROJ K'!E29</f>
        <v>2613</v>
      </c>
      <c r="F48" s="153">
        <f>'[3]ZBROJ K'!F29</f>
        <v>4863</v>
      </c>
      <c r="G48" s="290">
        <f t="shared" si="5"/>
        <v>4.2421365852833015E-2</v>
      </c>
      <c r="H48" s="293">
        <f t="shared" si="6"/>
        <v>83.888251052430149</v>
      </c>
      <c r="I48" s="292">
        <f t="shared" si="7"/>
        <v>99.198025909932142</v>
      </c>
    </row>
    <row r="49" spans="1:11" x14ac:dyDescent="0.2">
      <c r="A49" s="147" t="s">
        <v>109</v>
      </c>
      <c r="B49" s="148">
        <f>'[3]ZBROJ K'!C50</f>
        <v>929</v>
      </c>
      <c r="C49" s="149">
        <f>'[3]ZBROJ K'!D50</f>
        <v>4542</v>
      </c>
      <c r="D49" s="290">
        <f t="shared" si="4"/>
        <v>4.0642975087252203E-2</v>
      </c>
      <c r="E49" s="148">
        <f>'[3]ZBROJ K'!E50</f>
        <v>906</v>
      </c>
      <c r="F49" s="149">
        <f>'[3]ZBROJ K'!F50</f>
        <v>5040</v>
      </c>
      <c r="G49" s="290">
        <f t="shared" si="5"/>
        <v>4.3965388422430272E-2</v>
      </c>
      <c r="H49" s="293">
        <f t="shared" si="6"/>
        <v>102.53863134657837</v>
      </c>
      <c r="I49" s="292">
        <f t="shared" si="7"/>
        <v>90.11904761904762</v>
      </c>
    </row>
    <row r="50" spans="1:11" x14ac:dyDescent="0.2">
      <c r="A50" s="147" t="s">
        <v>105</v>
      </c>
      <c r="B50" s="148">
        <f>'[3]ZBROJ K'!C21</f>
        <v>795</v>
      </c>
      <c r="C50" s="149">
        <f>'[3]ZBROJ K'!D21</f>
        <v>3603</v>
      </c>
      <c r="D50" s="290">
        <f t="shared" si="4"/>
        <v>3.2240563460891603E-2</v>
      </c>
      <c r="E50" s="148">
        <f>'[3]ZBROJ K'!E21</f>
        <v>783</v>
      </c>
      <c r="F50" s="149">
        <f>'[3]ZBROJ K'!F21</f>
        <v>3754</v>
      </c>
      <c r="G50" s="290">
        <f t="shared" si="5"/>
        <v>3.2747235741627627E-2</v>
      </c>
      <c r="H50" s="291">
        <f t="shared" si="6"/>
        <v>101.53256704980842</v>
      </c>
      <c r="I50" s="292">
        <f t="shared" si="7"/>
        <v>95.977623867874257</v>
      </c>
    </row>
    <row r="51" spans="1:11" x14ac:dyDescent="0.2">
      <c r="A51" s="155" t="s">
        <v>115</v>
      </c>
      <c r="B51" s="77">
        <f>'[3]ZBROJ K'!C58</f>
        <v>1645</v>
      </c>
      <c r="C51" s="87">
        <f>'[3]ZBROJ K'!D58</f>
        <v>3271</v>
      </c>
      <c r="D51" s="290">
        <f t="shared" si="4"/>
        <v>2.9269742736768373E-2</v>
      </c>
      <c r="E51" s="77">
        <f>'[3]ZBROJ K'!E58</f>
        <v>2040</v>
      </c>
      <c r="F51" s="87">
        <f>'[3]ZBROJ K'!F58</f>
        <v>4662</v>
      </c>
      <c r="G51" s="290">
        <f t="shared" si="5"/>
        <v>4.0667984290747999E-2</v>
      </c>
      <c r="H51" s="291">
        <f t="shared" si="6"/>
        <v>80.637254901960787</v>
      </c>
      <c r="I51" s="292">
        <f t="shared" si="7"/>
        <v>70.163020163020164</v>
      </c>
    </row>
    <row r="52" spans="1:11" x14ac:dyDescent="0.2">
      <c r="A52" s="147" t="s">
        <v>118</v>
      </c>
      <c r="B52" s="148">
        <f>'[3]ZBROJ K'!C73</f>
        <v>936</v>
      </c>
      <c r="C52" s="149">
        <f>'[3]ZBROJ K'!D73</f>
        <v>3237</v>
      </c>
      <c r="D52" s="290">
        <f t="shared" si="4"/>
        <v>2.8965502060201535E-2</v>
      </c>
      <c r="E52" s="148">
        <f>'[3]ZBROJ K'!E73</f>
        <v>806</v>
      </c>
      <c r="F52" s="149">
        <f>'[3]ZBROJ K'!F73</f>
        <v>2920</v>
      </c>
      <c r="G52" s="290">
        <f t="shared" si="5"/>
        <v>2.5472010752677854E-2</v>
      </c>
      <c r="H52" s="291">
        <f t="shared" si="6"/>
        <v>116.12903225806453</v>
      </c>
      <c r="I52" s="292">
        <f t="shared" si="7"/>
        <v>110.85616438356165</v>
      </c>
    </row>
    <row r="53" spans="1:11" x14ac:dyDescent="0.2">
      <c r="A53" s="147" t="s">
        <v>114</v>
      </c>
      <c r="B53" s="148">
        <f>'[3]ZBROJ K'!C45</f>
        <v>1274</v>
      </c>
      <c r="C53" s="149">
        <f>'[3]ZBROJ K'!D45</f>
        <v>2767</v>
      </c>
      <c r="D53" s="290">
        <f t="shared" si="4"/>
        <v>2.4759822119424665E-2</v>
      </c>
      <c r="E53" s="148">
        <f>'[3]ZBROJ K'!E45</f>
        <v>1303</v>
      </c>
      <c r="F53" s="149">
        <f>'[3]ZBROJ K'!F45</f>
        <v>2777</v>
      </c>
      <c r="G53" s="290">
        <f t="shared" si="5"/>
        <v>2.4224580089104931E-2</v>
      </c>
      <c r="H53" s="291">
        <f t="shared" si="6"/>
        <v>97.774366845740602</v>
      </c>
      <c r="I53" s="292">
        <f t="shared" si="7"/>
        <v>99.639899171768093</v>
      </c>
      <c r="K53" s="294"/>
    </row>
    <row r="54" spans="1:11" x14ac:dyDescent="0.2">
      <c r="A54" s="147" t="s">
        <v>117</v>
      </c>
      <c r="B54" s="151">
        <f>'[3]ZBROJ K'!C76</f>
        <v>1188</v>
      </c>
      <c r="C54" s="153">
        <f>'[3]ZBROJ K'!D76</f>
        <v>2212</v>
      </c>
      <c r="D54" s="290">
        <f t="shared" si="4"/>
        <v>1.9793540487230706E-2</v>
      </c>
      <c r="E54" s="151">
        <f>'[3]ZBROJ K'!E76</f>
        <v>1301</v>
      </c>
      <c r="F54" s="153">
        <f>'[3]ZBROJ K'!F76</f>
        <v>2020</v>
      </c>
      <c r="G54" s="290">
        <f t="shared" si="5"/>
        <v>1.7621048534386737E-2</v>
      </c>
      <c r="H54" s="293">
        <f t="shared" si="6"/>
        <v>91.314373558800924</v>
      </c>
      <c r="I54" s="292">
        <f t="shared" si="7"/>
        <v>109.50495049504951</v>
      </c>
    </row>
    <row r="55" spans="1:11" x14ac:dyDescent="0.2">
      <c r="A55" s="147" t="s">
        <v>113</v>
      </c>
      <c r="B55" s="148">
        <f>'[3]ZBROJ K'!C26</f>
        <v>822</v>
      </c>
      <c r="C55" s="149">
        <f>'[3]ZBROJ K'!D26</f>
        <v>1911</v>
      </c>
      <c r="D55" s="290">
        <f t="shared" si="4"/>
        <v>1.710011567409488E-2</v>
      </c>
      <c r="E55" s="148">
        <f>'[3]ZBROJ K'!E26</f>
        <v>760</v>
      </c>
      <c r="F55" s="149">
        <f>'[3]ZBROJ K'!F26</f>
        <v>1728</v>
      </c>
      <c r="G55" s="290">
        <f t="shared" si="5"/>
        <v>1.5073847459118949E-2</v>
      </c>
      <c r="H55" s="293">
        <f t="shared" si="6"/>
        <v>108.1578947368421</v>
      </c>
      <c r="I55" s="292">
        <f t="shared" si="7"/>
        <v>110.59027777777777</v>
      </c>
    </row>
    <row r="56" spans="1:11" x14ac:dyDescent="0.2">
      <c r="A56" s="147" t="s">
        <v>110</v>
      </c>
      <c r="B56" s="148">
        <f>'[3]ZBROJ K'!C59</f>
        <v>987</v>
      </c>
      <c r="C56" s="149">
        <f>'[3]ZBROJ K'!D59</f>
        <v>1668</v>
      </c>
      <c r="D56" s="290">
        <f t="shared" si="4"/>
        <v>1.4925689662161309E-2</v>
      </c>
      <c r="E56" s="148">
        <f>'[3]ZBROJ K'!E59</f>
        <v>1450</v>
      </c>
      <c r="F56" s="149">
        <f>'[3]ZBROJ K'!F59</f>
        <v>2673</v>
      </c>
      <c r="G56" s="290">
        <f t="shared" si="5"/>
        <v>2.3317357788324625E-2</v>
      </c>
      <c r="H56" s="291">
        <f t="shared" si="6"/>
        <v>68.068965517241381</v>
      </c>
      <c r="I56" s="292">
        <f t="shared" si="7"/>
        <v>62.40179573512907</v>
      </c>
    </row>
    <row r="57" spans="1:11" x14ac:dyDescent="0.2">
      <c r="A57" s="147" t="s">
        <v>121</v>
      </c>
      <c r="B57" s="148">
        <f>'[3]ZBROJ K'!C72</f>
        <v>1442</v>
      </c>
      <c r="C57" s="149">
        <f>'[3]ZBROJ K'!D72</f>
        <v>1612</v>
      </c>
      <c r="D57" s="290">
        <f t="shared" si="4"/>
        <v>1.4424587371345342E-2</v>
      </c>
      <c r="E57" s="148">
        <f>'[3]ZBROJ K'!E72</f>
        <v>757</v>
      </c>
      <c r="F57" s="149">
        <f>'[3]ZBROJ K'!F72</f>
        <v>871</v>
      </c>
      <c r="G57" s="290">
        <f t="shared" si="5"/>
        <v>7.5979867690350719E-3</v>
      </c>
      <c r="H57" s="291">
        <f t="shared" si="6"/>
        <v>190.4887714663144</v>
      </c>
      <c r="I57" s="292">
        <f t="shared" si="7"/>
        <v>185.07462686567163</v>
      </c>
    </row>
    <row r="58" spans="1:11" x14ac:dyDescent="0.2">
      <c r="A58" s="147" t="s">
        <v>119</v>
      </c>
      <c r="B58" s="148">
        <f>'[3]ZBROJ K'!C61</f>
        <v>420</v>
      </c>
      <c r="C58" s="149">
        <f>'[3]ZBROJ K'!D61</f>
        <v>1457</v>
      </c>
      <c r="D58" s="290">
        <f t="shared" si="4"/>
        <v>1.303760781640829E-2</v>
      </c>
      <c r="E58" s="148">
        <f>'[3]ZBROJ K'!E61</f>
        <v>463</v>
      </c>
      <c r="F58" s="149">
        <f>'[3]ZBROJ K'!F61</f>
        <v>1221</v>
      </c>
      <c r="G58" s="290">
        <f t="shared" si="5"/>
        <v>1.0651138742814953E-2</v>
      </c>
      <c r="H58" s="291">
        <f t="shared" si="6"/>
        <v>90.712742980561558</v>
      </c>
      <c r="I58" s="292">
        <f t="shared" si="7"/>
        <v>119.32841932841933</v>
      </c>
    </row>
    <row r="59" spans="1:11" x14ac:dyDescent="0.2">
      <c r="A59" s="147" t="s">
        <v>122</v>
      </c>
      <c r="B59" s="148">
        <f>'[3]ZBROJ K'!C49</f>
        <v>604</v>
      </c>
      <c r="C59" s="149">
        <f>'[3]ZBROJ K'!D49</f>
        <v>1131</v>
      </c>
      <c r="D59" s="290">
        <f t="shared" si="4"/>
        <v>1.0120476623443911E-2</v>
      </c>
      <c r="E59" s="148">
        <f>'[3]ZBROJ K'!E49</f>
        <v>713</v>
      </c>
      <c r="F59" s="149">
        <f>'[3]ZBROJ K'!F49</f>
        <v>1537</v>
      </c>
      <c r="G59" s="290">
        <f t="shared" si="5"/>
        <v>1.3407698810570502E-2</v>
      </c>
      <c r="H59" s="291">
        <f t="shared" si="6"/>
        <v>84.712482468443199</v>
      </c>
      <c r="I59" s="292">
        <f t="shared" si="7"/>
        <v>73.584905660377359</v>
      </c>
    </row>
    <row r="60" spans="1:11" x14ac:dyDescent="0.2">
      <c r="A60" s="147" t="s">
        <v>120</v>
      </c>
      <c r="B60" s="148">
        <f>'[3]ZBROJ K'!C44</f>
        <v>226</v>
      </c>
      <c r="C60" s="149">
        <f>'[3]ZBROJ K'!D44</f>
        <v>1013</v>
      </c>
      <c r="D60" s="290">
        <f t="shared" si="4"/>
        <v>9.0645825106531221E-3</v>
      </c>
      <c r="E60" s="148">
        <f>'[3]ZBROJ K'!E44</f>
        <v>192</v>
      </c>
      <c r="F60" s="149">
        <f>'[3]ZBROJ K'!F44</f>
        <v>1454</v>
      </c>
      <c r="G60" s="290">
        <f t="shared" si="5"/>
        <v>1.2683665628216987E-2</v>
      </c>
      <c r="H60" s="293">
        <f t="shared" si="6"/>
        <v>117.70833333333333</v>
      </c>
      <c r="I60" s="292">
        <f t="shared" si="7"/>
        <v>69.669876203576337</v>
      </c>
    </row>
    <row r="61" spans="1:11" ht="13.5" customHeight="1" x14ac:dyDescent="0.2">
      <c r="A61" s="147" t="s">
        <v>124</v>
      </c>
      <c r="B61" s="148">
        <f>'[3]ZBROJ K'!C60</f>
        <v>335</v>
      </c>
      <c r="C61" s="149">
        <f>'[3]ZBROJ K'!D60</f>
        <v>849</v>
      </c>
      <c r="D61" s="290">
        <f t="shared" si="4"/>
        <v>7.5970686589777892E-3</v>
      </c>
      <c r="E61" s="148">
        <f>'[3]ZBROJ K'!E60</f>
        <v>313</v>
      </c>
      <c r="F61" s="149">
        <f>'[3]ZBROJ K'!F60</f>
        <v>879</v>
      </c>
      <c r="G61" s="290">
        <f t="shared" si="5"/>
        <v>7.6677730998643261E-3</v>
      </c>
      <c r="H61" s="291">
        <f t="shared" si="6"/>
        <v>107.02875399361022</v>
      </c>
      <c r="I61" s="292">
        <f t="shared" si="7"/>
        <v>96.587030716723561</v>
      </c>
    </row>
    <row r="62" spans="1:11" x14ac:dyDescent="0.2">
      <c r="A62" s="147" t="s">
        <v>125</v>
      </c>
      <c r="B62" s="148">
        <f>'[3]ZBROJ K'!C67</f>
        <v>344</v>
      </c>
      <c r="C62" s="149">
        <f>'[3]ZBROJ K'!D67</f>
        <v>702</v>
      </c>
      <c r="D62" s="290">
        <f t="shared" si="4"/>
        <v>6.2816751455858754E-3</v>
      </c>
      <c r="E62" s="148">
        <f>'[3]ZBROJ K'!E67</f>
        <v>451</v>
      </c>
      <c r="F62" s="149">
        <f>'[3]ZBROJ K'!F67</f>
        <v>864</v>
      </c>
      <c r="G62" s="290">
        <f t="shared" si="5"/>
        <v>7.5369237295594745E-3</v>
      </c>
      <c r="H62" s="291">
        <f t="shared" si="6"/>
        <v>76.274944567627486</v>
      </c>
      <c r="I62" s="292">
        <f t="shared" si="7"/>
        <v>81.25</v>
      </c>
    </row>
    <row r="63" spans="1:11" s="294" customFormat="1" x14ac:dyDescent="0.2">
      <c r="A63" s="147" t="s">
        <v>123</v>
      </c>
      <c r="B63" s="148">
        <f>'[3]ZBROJ K'!C14</f>
        <v>155</v>
      </c>
      <c r="C63" s="149">
        <f>'[3]ZBROJ K'!D14</f>
        <v>655</v>
      </c>
      <c r="D63" s="290">
        <f t="shared" si="4"/>
        <v>5.8611071515081879E-3</v>
      </c>
      <c r="E63" s="148">
        <f>'[3]ZBROJ K'!E14</f>
        <v>374</v>
      </c>
      <c r="F63" s="149">
        <f>'[3]ZBROJ K'!F14</f>
        <v>1372</v>
      </c>
      <c r="G63" s="290">
        <f t="shared" si="5"/>
        <v>1.1968355737217128E-2</v>
      </c>
      <c r="H63" s="291">
        <f t="shared" si="6"/>
        <v>41.44385026737968</v>
      </c>
      <c r="I63" s="292">
        <f t="shared" si="7"/>
        <v>47.740524781341108</v>
      </c>
    </row>
    <row r="64" spans="1:11" x14ac:dyDescent="0.2">
      <c r="A64" s="147" t="s">
        <v>128</v>
      </c>
      <c r="B64" s="148">
        <f>'[3]ZBROJ K'!C47</f>
        <v>170</v>
      </c>
      <c r="C64" s="149">
        <f>'[3]ZBROJ K'!D47</f>
        <v>533</v>
      </c>
      <c r="D64" s="290">
        <f t="shared" si="4"/>
        <v>4.7694200179448313E-3</v>
      </c>
      <c r="E64" s="148">
        <f>'[3]ZBROJ K'!E47</f>
        <v>413</v>
      </c>
      <c r="F64" s="149">
        <f>'[3]ZBROJ K'!F47</f>
        <v>913</v>
      </c>
      <c r="G64" s="290">
        <f t="shared" si="5"/>
        <v>7.9643650058886569E-3</v>
      </c>
      <c r="H64" s="291">
        <f t="shared" si="6"/>
        <v>41.162227602905574</v>
      </c>
      <c r="I64" s="292">
        <f t="shared" si="7"/>
        <v>58.378970427163203</v>
      </c>
    </row>
    <row r="65" spans="1:9" x14ac:dyDescent="0.2">
      <c r="A65" s="147" t="s">
        <v>116</v>
      </c>
      <c r="B65" s="148">
        <f>'[3]ZBROJ K'!C48</f>
        <v>123</v>
      </c>
      <c r="C65" s="149">
        <f>'[3]ZBROJ K'!D48</f>
        <v>505</v>
      </c>
      <c r="D65" s="290">
        <f t="shared" si="4"/>
        <v>4.5188688725368471E-3</v>
      </c>
      <c r="E65" s="148">
        <f>'[3]ZBROJ K'!E48</f>
        <v>244</v>
      </c>
      <c r="F65" s="149">
        <f>'[3]ZBROJ K'!F48</f>
        <v>882</v>
      </c>
      <c r="G65" s="290">
        <f t="shared" si="5"/>
        <v>7.6939429739252977E-3</v>
      </c>
      <c r="H65" s="291">
        <f t="shared" si="6"/>
        <v>50.409836065573764</v>
      </c>
      <c r="I65" s="292">
        <f t="shared" si="7"/>
        <v>57.256235827664405</v>
      </c>
    </row>
    <row r="66" spans="1:9" x14ac:dyDescent="0.2">
      <c r="A66" s="147" t="s">
        <v>126</v>
      </c>
      <c r="B66" s="148">
        <f>'[3]ZBROJ K'!C57</f>
        <v>82</v>
      </c>
      <c r="C66" s="149">
        <f>'[3]ZBROJ K'!D57</f>
        <v>411</v>
      </c>
      <c r="D66" s="290">
        <f t="shared" si="4"/>
        <v>3.6777328843814738E-3</v>
      </c>
      <c r="E66" s="148">
        <f>'[3]ZBROJ K'!E57</f>
        <v>118</v>
      </c>
      <c r="F66" s="149">
        <f>'[3]ZBROJ K'!F57</f>
        <v>477</v>
      </c>
      <c r="G66" s="290">
        <f t="shared" si="5"/>
        <v>4.161009975694293E-3</v>
      </c>
      <c r="H66" s="293">
        <f t="shared" si="6"/>
        <v>69.491525423728817</v>
      </c>
      <c r="I66" s="292">
        <f t="shared" si="7"/>
        <v>86.163522012578625</v>
      </c>
    </row>
    <row r="67" spans="1:9" x14ac:dyDescent="0.2">
      <c r="A67" s="147" t="s">
        <v>127</v>
      </c>
      <c r="B67" s="148">
        <f>'[3]ZBROJ K'!C74</f>
        <v>132</v>
      </c>
      <c r="C67" s="149">
        <f>'[3]ZBROJ K'!D74</f>
        <v>405</v>
      </c>
      <c r="D67" s="290">
        <f t="shared" ref="D67:D77" si="8">IF($C$78&lt;&gt;0,C67/$C$78*100,0)</f>
        <v>3.6240433532226204E-3</v>
      </c>
      <c r="E67" s="148">
        <f>'[3]ZBROJ K'!E74</f>
        <v>151</v>
      </c>
      <c r="F67" s="149">
        <f>'[3]ZBROJ K'!F74</f>
        <v>645</v>
      </c>
      <c r="G67" s="290">
        <f t="shared" ref="G67:G77" si="9">IF($F$78&lt;&gt;0,F67/$F$78*100,0)</f>
        <v>5.6265229231086357E-3</v>
      </c>
      <c r="H67" s="291">
        <f t="shared" ref="H67:H77" si="10">IF(E67&lt;&gt;0,B67/E67*100,0)</f>
        <v>87.41721854304636</v>
      </c>
      <c r="I67" s="292">
        <f t="shared" ref="I67:I77" si="11">IF(F67&lt;&gt;0,C67/F67*100,0)</f>
        <v>62.790697674418603</v>
      </c>
    </row>
    <row r="68" spans="1:9" x14ac:dyDescent="0.2">
      <c r="A68" s="147" t="s">
        <v>135</v>
      </c>
      <c r="B68" s="148">
        <f>'[3]ZBROJ K'!C71</f>
        <v>32</v>
      </c>
      <c r="C68" s="149">
        <f>'[3]ZBROJ K'!D71</f>
        <v>353</v>
      </c>
      <c r="D68" s="290">
        <f t="shared" si="8"/>
        <v>3.158734083179222E-3</v>
      </c>
      <c r="E68" s="148">
        <f>'[3]ZBROJ K'!E71</f>
        <v>38</v>
      </c>
      <c r="F68" s="149">
        <f>'[3]ZBROJ K'!F71</f>
        <v>136</v>
      </c>
      <c r="G68" s="290">
        <f t="shared" si="9"/>
        <v>1.1863676240973248E-3</v>
      </c>
      <c r="H68" s="291">
        <f t="shared" si="10"/>
        <v>84.210526315789465</v>
      </c>
      <c r="I68" s="292">
        <f t="shared" si="11"/>
        <v>259.55882352941177</v>
      </c>
    </row>
    <row r="69" spans="1:9" x14ac:dyDescent="0.2">
      <c r="A69" s="147" t="s">
        <v>130</v>
      </c>
      <c r="B69" s="148">
        <f>'[3]ZBROJ K'!C62</f>
        <v>149</v>
      </c>
      <c r="C69" s="149">
        <f>'[3]ZBROJ K'!D62</f>
        <v>312</v>
      </c>
      <c r="D69" s="290">
        <f t="shared" si="8"/>
        <v>2.7918556202603888E-3</v>
      </c>
      <c r="E69" s="148">
        <f>'[3]ZBROJ K'!E62</f>
        <v>187</v>
      </c>
      <c r="F69" s="149">
        <f>'[3]ZBROJ K'!F62</f>
        <v>321</v>
      </c>
      <c r="G69" s="290">
        <f t="shared" si="9"/>
        <v>2.8001765245238325E-3</v>
      </c>
      <c r="H69" s="291">
        <f t="shared" si="10"/>
        <v>79.679144385026731</v>
      </c>
      <c r="I69" s="292">
        <f t="shared" si="11"/>
        <v>97.196261682242991</v>
      </c>
    </row>
    <row r="70" spans="1:9" x14ac:dyDescent="0.2">
      <c r="A70" s="147" t="s">
        <v>132</v>
      </c>
      <c r="B70" s="151">
        <f>'[3]ZBROJ K'!C69</f>
        <v>72</v>
      </c>
      <c r="C70" s="153">
        <f>'[3]ZBROJ K'!D69</f>
        <v>297</v>
      </c>
      <c r="D70" s="290">
        <f t="shared" si="8"/>
        <v>2.6576317923632546E-3</v>
      </c>
      <c r="E70" s="151">
        <f>'[3]ZBROJ K'!E69</f>
        <v>62</v>
      </c>
      <c r="F70" s="153">
        <f>'[3]ZBROJ K'!F69</f>
        <v>236</v>
      </c>
      <c r="G70" s="290">
        <f t="shared" si="9"/>
        <v>2.0586967594630047E-3</v>
      </c>
      <c r="H70" s="293">
        <f t="shared" si="10"/>
        <v>116.12903225806453</v>
      </c>
      <c r="I70" s="292">
        <f t="shared" si="11"/>
        <v>125.84745762711864</v>
      </c>
    </row>
    <row r="71" spans="1:9" x14ac:dyDescent="0.2">
      <c r="A71" s="147" t="s">
        <v>131</v>
      </c>
      <c r="B71" s="148">
        <f>'[3]ZBROJ K'!C66</f>
        <v>85</v>
      </c>
      <c r="C71" s="148">
        <f>'[3]ZBROJ K'!D66</f>
        <v>230</v>
      </c>
      <c r="D71" s="290">
        <f t="shared" si="8"/>
        <v>2.0580986944227228E-3</v>
      </c>
      <c r="E71" s="148">
        <f>'[3]ZBROJ K'!E66</f>
        <v>85</v>
      </c>
      <c r="F71" s="148">
        <f>'[3]ZBROJ K'!F66</f>
        <v>268</v>
      </c>
      <c r="G71" s="290">
        <f t="shared" si="9"/>
        <v>2.3378420827800221E-3</v>
      </c>
      <c r="H71" s="291">
        <f t="shared" si="10"/>
        <v>100</v>
      </c>
      <c r="I71" s="292">
        <f t="shared" si="11"/>
        <v>85.820895522388057</v>
      </c>
    </row>
    <row r="72" spans="1:9" x14ac:dyDescent="0.2">
      <c r="A72" s="147" t="s">
        <v>136</v>
      </c>
      <c r="B72" s="148">
        <f>'[3]ZBROJ K'!C51</f>
        <v>82</v>
      </c>
      <c r="C72" s="148">
        <f>'[3]ZBROJ K'!D51</f>
        <v>197</v>
      </c>
      <c r="D72" s="290">
        <f t="shared" si="8"/>
        <v>1.7628062730490274E-3</v>
      </c>
      <c r="E72" s="148">
        <f>'[3]ZBROJ K'!E51</f>
        <v>66</v>
      </c>
      <c r="F72" s="148">
        <f>'[3]ZBROJ K'!F51</f>
        <v>423</v>
      </c>
      <c r="G72" s="290">
        <f t="shared" si="9"/>
        <v>3.6899522425968261E-3</v>
      </c>
      <c r="H72" s="293">
        <f t="shared" si="10"/>
        <v>124.24242424242425</v>
      </c>
      <c r="I72" s="292">
        <f t="shared" si="11"/>
        <v>46.572104018912533</v>
      </c>
    </row>
    <row r="73" spans="1:9" x14ac:dyDescent="0.2">
      <c r="A73" s="147" t="s">
        <v>173</v>
      </c>
      <c r="B73" s="151">
        <f>'[3]ZBROJ K'!C70</f>
        <v>36</v>
      </c>
      <c r="C73" s="153">
        <f>'[3]ZBROJ K'!D70</f>
        <v>184</v>
      </c>
      <c r="D73" s="290">
        <f t="shared" si="8"/>
        <v>1.6464789555381781E-3</v>
      </c>
      <c r="E73" s="151">
        <f>'[3]ZBROJ K'!E70</f>
        <v>49</v>
      </c>
      <c r="F73" s="153">
        <f>'[3]ZBROJ K'!F70</f>
        <v>203</v>
      </c>
      <c r="G73" s="290">
        <f t="shared" si="9"/>
        <v>1.7708281447923304E-3</v>
      </c>
      <c r="H73" s="293">
        <f t="shared" si="10"/>
        <v>73.469387755102048</v>
      </c>
      <c r="I73" s="292">
        <f t="shared" si="11"/>
        <v>90.64039408866995</v>
      </c>
    </row>
    <row r="74" spans="1:9" x14ac:dyDescent="0.2">
      <c r="A74" s="147" t="s">
        <v>129</v>
      </c>
      <c r="B74" s="148">
        <f>'[3]ZBROJ K'!C63</f>
        <v>46</v>
      </c>
      <c r="C74" s="149">
        <f>'[3]ZBROJ K'!D63</f>
        <v>164</v>
      </c>
      <c r="D74" s="290">
        <f t="shared" si="8"/>
        <v>1.4675138516753326E-3</v>
      </c>
      <c r="E74" s="148">
        <f>'[3]ZBROJ K'!E63</f>
        <v>42</v>
      </c>
      <c r="F74" s="149">
        <f>'[3]ZBROJ K'!F63</f>
        <v>123</v>
      </c>
      <c r="G74" s="290">
        <f t="shared" si="9"/>
        <v>1.0729648364997864E-3</v>
      </c>
      <c r="H74" s="291">
        <f t="shared" si="10"/>
        <v>109.52380952380953</v>
      </c>
      <c r="I74" s="292">
        <f t="shared" si="11"/>
        <v>133.33333333333331</v>
      </c>
    </row>
    <row r="75" spans="1:9" x14ac:dyDescent="0.2">
      <c r="A75" s="147" t="s">
        <v>134</v>
      </c>
      <c r="B75" s="148">
        <f>'[3]ZBROJ K'!C65</f>
        <v>39</v>
      </c>
      <c r="C75" s="149">
        <f>'[3]ZBROJ K'!D65</f>
        <v>82</v>
      </c>
      <c r="D75" s="290">
        <f t="shared" si="8"/>
        <v>7.3375692583766631E-4</v>
      </c>
      <c r="E75" s="148">
        <f>'[3]ZBROJ K'!E65</f>
        <v>38</v>
      </c>
      <c r="F75" s="149">
        <f>'[3]ZBROJ K'!F65</f>
        <v>206</v>
      </c>
      <c r="G75" s="290">
        <f t="shared" si="9"/>
        <v>1.7969980188533008E-3</v>
      </c>
      <c r="H75" s="291">
        <f t="shared" si="10"/>
        <v>102.63157894736842</v>
      </c>
      <c r="I75" s="292">
        <f t="shared" si="11"/>
        <v>39.805825242718448</v>
      </c>
    </row>
    <row r="76" spans="1:9" x14ac:dyDescent="0.2">
      <c r="A76" s="147" t="s">
        <v>133</v>
      </c>
      <c r="B76" s="148">
        <f>'[3]ZBROJ K'!C75</f>
        <v>13</v>
      </c>
      <c r="C76" s="149">
        <f>'[3]ZBROJ K'!D75</f>
        <v>29</v>
      </c>
      <c r="D76" s="290">
        <f t="shared" si="8"/>
        <v>2.594994006011259E-4</v>
      </c>
      <c r="E76" s="148">
        <f>'[3]ZBROJ K'!E75</f>
        <v>11</v>
      </c>
      <c r="F76" s="149">
        <f>'[3]ZBROJ K'!F75</f>
        <v>50</v>
      </c>
      <c r="G76" s="290">
        <f t="shared" si="9"/>
        <v>4.3616456768283998E-4</v>
      </c>
      <c r="H76" s="291">
        <f t="shared" si="10"/>
        <v>118.18181818181819</v>
      </c>
      <c r="I76" s="292">
        <f t="shared" si="11"/>
        <v>57.999999999999993</v>
      </c>
    </row>
    <row r="77" spans="1:9" ht="13.5" thickBot="1" x14ac:dyDescent="0.25">
      <c r="A77" s="156" t="s">
        <v>137</v>
      </c>
      <c r="B77" s="157">
        <f>'[3]ZBROJ K'!C68</f>
        <v>8</v>
      </c>
      <c r="C77" s="158">
        <f>'[3]ZBROJ K'!D68</f>
        <v>27</v>
      </c>
      <c r="D77" s="295">
        <f t="shared" si="8"/>
        <v>2.4160289021484135E-4</v>
      </c>
      <c r="E77" s="157">
        <f>'[3]ZBROJ K'!E68</f>
        <v>6</v>
      </c>
      <c r="F77" s="158">
        <f>'[3]ZBROJ K'!F68</f>
        <v>27</v>
      </c>
      <c r="G77" s="295">
        <f t="shared" si="9"/>
        <v>2.3552886654873358E-4</v>
      </c>
      <c r="H77" s="296">
        <f t="shared" si="10"/>
        <v>133.33333333333331</v>
      </c>
      <c r="I77" s="297">
        <f t="shared" si="11"/>
        <v>100</v>
      </c>
    </row>
    <row r="78" spans="1:9" ht="13.5" thickTop="1" x14ac:dyDescent="0.2">
      <c r="A78" s="162" t="s">
        <v>138</v>
      </c>
      <c r="B78" s="163">
        <f>SUM(B3:B77)</f>
        <v>2009953</v>
      </c>
      <c r="C78" s="164">
        <f>SUM(C3:C77)</f>
        <v>11175363</v>
      </c>
      <c r="D78" s="165">
        <f>IF($C$80&lt;&gt;0,C78/$C$80*100,0)</f>
        <v>91.351228382750776</v>
      </c>
      <c r="E78" s="163">
        <f>SUM(E3:E77)</f>
        <v>2013796</v>
      </c>
      <c r="F78" s="164">
        <f>SUM(F3:F77)</f>
        <v>11463563</v>
      </c>
      <c r="G78" s="165">
        <f>IF($F$80&lt;&gt;0,F78/$F$80*100,0)</f>
        <v>91.078886586493951</v>
      </c>
      <c r="H78" s="163">
        <f t="shared" ref="H78:I80" si="12">IF(E78&lt;&gt;0,B78/E78*100,0)</f>
        <v>99.809166370377127</v>
      </c>
      <c r="I78" s="165">
        <f t="shared" si="12"/>
        <v>97.485947431876113</v>
      </c>
    </row>
    <row r="79" spans="1:9" ht="13.5" thickBot="1" x14ac:dyDescent="0.25">
      <c r="A79" s="168" t="s">
        <v>139</v>
      </c>
      <c r="B79" s="169">
        <f>'[3]ZBROJ K'!A80</f>
        <v>251858</v>
      </c>
      <c r="C79" s="170">
        <f>'[3]ZBROJ K'!C80</f>
        <v>1058039</v>
      </c>
      <c r="D79" s="171">
        <f>IF($C$80&lt;&gt;0,C79/$C$80*100,0)</f>
        <v>8.648771617249233</v>
      </c>
      <c r="E79" s="169">
        <f>'[3]ZBROJ K'!E80</f>
        <v>262953</v>
      </c>
      <c r="F79" s="170">
        <f>'[3]ZBROJ K'!G80</f>
        <v>1122848</v>
      </c>
      <c r="G79" s="171">
        <f>IF($F$80&lt;&gt;0,F79/$F$80*100,0)</f>
        <v>8.9211134135060419</v>
      </c>
      <c r="H79" s="169">
        <f t="shared" si="12"/>
        <v>95.780614786672899</v>
      </c>
      <c r="I79" s="171">
        <f t="shared" si="12"/>
        <v>94.228159109692498</v>
      </c>
    </row>
    <row r="80" spans="1:9" ht="14.25" thickTop="1" thickBot="1" x14ac:dyDescent="0.25">
      <c r="A80" s="298" t="s">
        <v>140</v>
      </c>
      <c r="B80" s="299">
        <f t="shared" ref="B80:G80" si="13">SUM(B78:B79)</f>
        <v>2261811</v>
      </c>
      <c r="C80" s="300">
        <f t="shared" si="13"/>
        <v>12233402</v>
      </c>
      <c r="D80" s="301">
        <f t="shared" si="13"/>
        <v>100.00000000000001</v>
      </c>
      <c r="E80" s="299">
        <f t="shared" si="13"/>
        <v>2276749</v>
      </c>
      <c r="F80" s="300">
        <f t="shared" si="13"/>
        <v>12586411</v>
      </c>
      <c r="G80" s="301">
        <f t="shared" si="13"/>
        <v>100</v>
      </c>
      <c r="H80" s="299">
        <f t="shared" si="12"/>
        <v>99.343889027732089</v>
      </c>
      <c r="I80" s="302">
        <f t="shared" si="12"/>
        <v>97.195316440882152</v>
      </c>
    </row>
    <row r="81" ht="13.5" thickTop="1" x14ac:dyDescent="0.2"/>
  </sheetData>
  <sortState ref="A3:I77">
    <sortCondition descending="1" ref="C2"/>
  </sortState>
  <mergeCells count="1">
    <mergeCell ref="A1:A2"/>
  </mergeCells>
  <pageMargins left="0.51" right="0.15748031496062992" top="1.2395833333333333" bottom="2.2440944881889764" header="0.51181102362204722" footer="0.98425196850393704"/>
  <pageSetup paperSize="9" orientation="portrait" horizontalDpi="300" verticalDpi="300" r:id="rId1"/>
  <headerFooter alignWithMargins="0">
    <oddHeader>&amp;C&amp;"Verdana,Regular"TURISTIČKA ZAJEDNICA KVARNERA
Turistički promet inozemnih gostiju po zemljama pripadnosti za razdoblje siječanj - prosinac 2014. godine 
(podaci za komercijalne kapacitete)</oddHeader>
    <oddFooter>&amp;L&amp;"Verdana,Regular"IZVOR: Priređeno prema podacima TZK za razdoblje siječanj - prosinac 2014.g. prikupljenih anketom turističkih zajednica. 
U Opatiji, 7. siječnja 2015. godine&amp;R&amp;"Verdana,Regular"3</oddFooter>
  </headerFooter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0"/>
  <sheetViews>
    <sheetView view="pageLayout" zoomScale="85" zoomScaleNormal="100" zoomScaleSheetLayoutView="100" zoomScalePageLayoutView="85" workbookViewId="0">
      <selection activeCell="F25" sqref="F25"/>
    </sheetView>
  </sheetViews>
  <sheetFormatPr defaultRowHeight="12.75" x14ac:dyDescent="0.2"/>
  <cols>
    <col min="1" max="1" width="20.28515625" style="335" bestFit="1" customWidth="1"/>
    <col min="2" max="2" width="18.5703125" style="339" bestFit="1" customWidth="1"/>
    <col min="3" max="3" width="11.28515625" style="366" bestFit="1" customWidth="1"/>
    <col min="4" max="4" width="18" style="339" bestFit="1" customWidth="1"/>
    <col min="5" max="5" width="11.28515625" style="366" bestFit="1" customWidth="1"/>
    <col min="6" max="6" width="13.140625" style="339" customWidth="1"/>
    <col min="7" max="7" width="14.5703125" style="340" customWidth="1"/>
    <col min="8" max="16384" width="9.140625" style="335"/>
  </cols>
  <sheetData>
    <row r="1" spans="1:7" ht="13.5" thickBot="1" x14ac:dyDescent="0.25">
      <c r="B1" s="336" t="s">
        <v>165</v>
      </c>
      <c r="C1" s="337"/>
      <c r="D1" s="338" t="s">
        <v>166</v>
      </c>
      <c r="E1" s="337"/>
    </row>
    <row r="2" spans="1:7" ht="39" thickBot="1" x14ac:dyDescent="0.25">
      <c r="A2" s="341" t="s">
        <v>141</v>
      </c>
      <c r="B2" s="342" t="s">
        <v>167</v>
      </c>
      <c r="C2" s="343" t="s">
        <v>143</v>
      </c>
      <c r="D2" s="342" t="s">
        <v>168</v>
      </c>
      <c r="E2" s="344" t="s">
        <v>144</v>
      </c>
      <c r="F2" s="342" t="s">
        <v>145</v>
      </c>
      <c r="G2" s="345" t="s">
        <v>146</v>
      </c>
    </row>
    <row r="3" spans="1:7" ht="14.25" x14ac:dyDescent="0.2">
      <c r="A3" s="346" t="s">
        <v>147</v>
      </c>
      <c r="B3" s="347">
        <f>'[4]kapaciteti 2014'!B4</f>
        <v>960585</v>
      </c>
      <c r="C3" s="348">
        <f>'[4]kapaciteti 2014'!C4</f>
        <v>42.469728903078106</v>
      </c>
      <c r="D3" s="347">
        <f>'[4]kapaciteti 2013'!B4</f>
        <v>953609</v>
      </c>
      <c r="E3" s="349">
        <f>'[4]kapaciteti 2013'!C4</f>
        <v>41.884678548228202</v>
      </c>
      <c r="F3" s="347">
        <f>IF(D3&lt;&gt;0,(B3/D3)*100,0)</f>
        <v>100.73153671997643</v>
      </c>
      <c r="G3" s="350">
        <f t="shared" ref="G3:G8" si="0">C3-E3</f>
        <v>0.58505035484990486</v>
      </c>
    </row>
    <row r="4" spans="1:7" ht="14.25" x14ac:dyDescent="0.2">
      <c r="A4" s="351" t="s">
        <v>148</v>
      </c>
      <c r="B4" s="347">
        <f>'[4]kapaciteti 2014'!B5</f>
        <v>725355</v>
      </c>
      <c r="C4" s="348">
        <f>'[4]kapaciteti 2014'!C5</f>
        <v>32.069655687411547</v>
      </c>
      <c r="D4" s="347">
        <f>'[4]kapaciteti 2013'!B5</f>
        <v>730295</v>
      </c>
      <c r="E4" s="349">
        <f>'[4]kapaciteti 2013'!C5</f>
        <v>32.076219205542635</v>
      </c>
      <c r="F4" s="347">
        <f t="shared" ref="F4:F14" si="1">IF(D4&lt;&gt;0,(B4/D4)*100,0)</f>
        <v>99.32356102670839</v>
      </c>
      <c r="G4" s="352">
        <f>C4-E4</f>
        <v>-6.5635181310881308E-3</v>
      </c>
    </row>
    <row r="5" spans="1:7" ht="14.25" x14ac:dyDescent="0.2">
      <c r="A5" s="351" t="s">
        <v>149</v>
      </c>
      <c r="B5" s="347">
        <f>'[4]kapaciteti 2014'!B6</f>
        <v>520731</v>
      </c>
      <c r="C5" s="348">
        <f>'[4]kapaciteti 2014'!C6</f>
        <v>23.022745932352436</v>
      </c>
      <c r="D5" s="347">
        <f>'[4]kapaciteti 2013'!B6</f>
        <v>532666</v>
      </c>
      <c r="E5" s="349">
        <f>'[4]kapaciteti 2013'!C6</f>
        <v>23.395903544923048</v>
      </c>
      <c r="F5" s="347">
        <f t="shared" si="1"/>
        <v>97.759383929141336</v>
      </c>
      <c r="G5" s="352">
        <f>C5-E5</f>
        <v>-0.37315761257061197</v>
      </c>
    </row>
    <row r="6" spans="1:7" ht="14.25" x14ac:dyDescent="0.2">
      <c r="A6" s="351" t="s">
        <v>150</v>
      </c>
      <c r="B6" s="347">
        <f>'[4]kapaciteti 2014'!B7</f>
        <v>25138</v>
      </c>
      <c r="C6" s="348">
        <f>'[4]kapaciteti 2014'!C7</f>
        <v>1.111410281407244</v>
      </c>
      <c r="D6" s="347">
        <f>'[4]kapaciteti 2013'!B7</f>
        <v>37873</v>
      </c>
      <c r="E6" s="349">
        <f>'[4]kapaciteti 2013'!C7</f>
        <v>1.6634683928707115</v>
      </c>
      <c r="F6" s="347">
        <f t="shared" si="1"/>
        <v>66.374462017796318</v>
      </c>
      <c r="G6" s="352">
        <f t="shared" si="0"/>
        <v>-0.5520581114634675</v>
      </c>
    </row>
    <row r="7" spans="1:7" ht="14.25" hidden="1" x14ac:dyDescent="0.2">
      <c r="A7" s="353" t="s">
        <v>169</v>
      </c>
      <c r="B7" s="354">
        <f>'[4]kapaciteti 2014'!B8</f>
        <v>0</v>
      </c>
      <c r="C7" s="355">
        <f>'[4]kapaciteti 2014'!C8</f>
        <v>0</v>
      </c>
      <c r="D7" s="354">
        <f>'[4]kapaciteti 2013'!B8</f>
        <v>0</v>
      </c>
      <c r="E7" s="356">
        <f>'[4]kapaciteti 2013'!C8</f>
        <v>0</v>
      </c>
      <c r="F7" s="354">
        <f t="shared" si="1"/>
        <v>0</v>
      </c>
      <c r="G7" s="352">
        <f>C7-E7</f>
        <v>0</v>
      </c>
    </row>
    <row r="8" spans="1:7" ht="14.25" x14ac:dyDescent="0.2">
      <c r="A8" s="351" t="s">
        <v>151</v>
      </c>
      <c r="B8" s="347">
        <f>'[4]kapaciteti 2014'!B9</f>
        <v>30002</v>
      </c>
      <c r="C8" s="348">
        <f>'[4]kapaciteti 2014'!C9</f>
        <v>1.3264591957506617</v>
      </c>
      <c r="D8" s="347">
        <f>'[4]kapaciteti 2013'!B9</f>
        <v>22306</v>
      </c>
      <c r="E8" s="349">
        <f>'[4]kapaciteti 2013'!C9</f>
        <v>0.97973030843540498</v>
      </c>
      <c r="F8" s="347">
        <f t="shared" si="1"/>
        <v>134.50192773244868</v>
      </c>
      <c r="G8" s="352">
        <f t="shared" si="0"/>
        <v>0.34672888731525675</v>
      </c>
    </row>
    <row r="9" spans="1:7" ht="25.5" x14ac:dyDescent="0.2">
      <c r="A9" s="357" t="s">
        <v>152</v>
      </c>
      <c r="B9" s="358">
        <f>'[4]kapaciteti 2014'!B10</f>
        <v>2261811</v>
      </c>
      <c r="C9" s="359">
        <f>'[4]kapaciteti 2014'!C10</f>
        <v>99.999999999999986</v>
      </c>
      <c r="D9" s="358">
        <f>'[4]kapaciteti 2013'!B10</f>
        <v>2276749</v>
      </c>
      <c r="E9" s="359">
        <f>'[4]kapaciteti 2013'!C10</f>
        <v>100</v>
      </c>
      <c r="F9" s="359">
        <f t="shared" si="1"/>
        <v>99.343889027732089</v>
      </c>
      <c r="G9" s="360" t="s">
        <v>153</v>
      </c>
    </row>
    <row r="10" spans="1:7" ht="14.25" x14ac:dyDescent="0.2">
      <c r="A10" s="351" t="s">
        <v>154</v>
      </c>
      <c r="B10" s="361">
        <f>'[4]kapaciteti 2014'!B11</f>
        <v>55253</v>
      </c>
      <c r="C10" s="348">
        <f>'[4]kapaciteti 2014'!C11</f>
        <v>58.306512035288037</v>
      </c>
      <c r="D10" s="347">
        <f>'[4]kapaciteti 2013'!B11</f>
        <v>67457</v>
      </c>
      <c r="E10" s="349">
        <f>'[4]kapaciteti 2013'!C11</f>
        <v>57.993105167685421</v>
      </c>
      <c r="F10" s="347">
        <f t="shared" si="1"/>
        <v>81.908475028536699</v>
      </c>
      <c r="G10" s="352">
        <f>C10-E10</f>
        <v>0.31340686760261605</v>
      </c>
    </row>
    <row r="11" spans="1:7" ht="14.25" x14ac:dyDescent="0.2">
      <c r="A11" s="351" t="s">
        <v>155</v>
      </c>
      <c r="B11" s="361">
        <f>'[4]kapaciteti 2014'!B12</f>
        <v>14526</v>
      </c>
      <c r="C11" s="348">
        <f>'[4]kapaciteti 2014'!C12</f>
        <v>15.328767556957883</v>
      </c>
      <c r="D11" s="347">
        <f>'[4]kapaciteti 2013'!B12</f>
        <v>18655</v>
      </c>
      <c r="E11" s="349">
        <f>'[4]kapaciteti 2013'!C12</f>
        <v>16.037792622013601</v>
      </c>
      <c r="F11" s="347">
        <f t="shared" si="1"/>
        <v>77.866523720182258</v>
      </c>
      <c r="G11" s="352">
        <f>C11-E11</f>
        <v>-0.70902506505571772</v>
      </c>
    </row>
    <row r="12" spans="1:7" ht="14.25" x14ac:dyDescent="0.2">
      <c r="A12" s="351" t="s">
        <v>156</v>
      </c>
      <c r="B12" s="361">
        <f>'[4]kapaciteti 2014'!B13</f>
        <v>24984</v>
      </c>
      <c r="C12" s="348">
        <f>'[4]kapaciteti 2014'!C13</f>
        <v>26.364720407754085</v>
      </c>
      <c r="D12" s="347">
        <f>'[4]kapaciteti 2013'!B13</f>
        <v>30207</v>
      </c>
      <c r="E12" s="349">
        <f>'[4]kapaciteti 2013'!C13</f>
        <v>25.969102210300981</v>
      </c>
      <c r="F12" s="347">
        <f t="shared" si="1"/>
        <v>82.70930579004866</v>
      </c>
      <c r="G12" s="352">
        <f>C12-E12</f>
        <v>0.39561819745310345</v>
      </c>
    </row>
    <row r="13" spans="1:7" ht="25.5" x14ac:dyDescent="0.2">
      <c r="A13" s="357" t="s">
        <v>157</v>
      </c>
      <c r="B13" s="358">
        <f>'[4]kapaciteti 2014'!B14</f>
        <v>94763</v>
      </c>
      <c r="C13" s="359">
        <f>'[4]kapaciteti 2014'!C14</f>
        <v>100</v>
      </c>
      <c r="D13" s="358">
        <f>'[4]kapaciteti 2013'!B14</f>
        <v>116319</v>
      </c>
      <c r="E13" s="359">
        <f>'[4]kapaciteti 2013'!C14</f>
        <v>100</v>
      </c>
      <c r="F13" s="359">
        <f t="shared" si="1"/>
        <v>81.468203818808632</v>
      </c>
      <c r="G13" s="360" t="s">
        <v>153</v>
      </c>
    </row>
    <row r="14" spans="1:7" ht="15" thickBot="1" x14ac:dyDescent="0.25">
      <c r="A14" s="362" t="s">
        <v>158</v>
      </c>
      <c r="B14" s="363">
        <f>'[4]kapaciteti 2014'!B15</f>
        <v>2356574</v>
      </c>
      <c r="C14" s="364"/>
      <c r="D14" s="363">
        <f>'[4]kapaciteti 2013'!B15</f>
        <v>2393068</v>
      </c>
      <c r="E14" s="364"/>
      <c r="F14" s="364">
        <f t="shared" si="1"/>
        <v>98.475011992973037</v>
      </c>
      <c r="G14" s="365"/>
    </row>
    <row r="16" spans="1:7" ht="13.5" thickBot="1" x14ac:dyDescent="0.25"/>
    <row r="17" spans="1:7" ht="13.5" thickBot="1" x14ac:dyDescent="0.25">
      <c r="B17" s="336" t="s">
        <v>165</v>
      </c>
      <c r="C17" s="337"/>
      <c r="D17" s="336" t="s">
        <v>166</v>
      </c>
      <c r="E17" s="337"/>
    </row>
    <row r="18" spans="1:7" ht="39" thickBot="1" x14ac:dyDescent="0.25">
      <c r="A18" s="341" t="s">
        <v>141</v>
      </c>
      <c r="B18" s="342" t="s">
        <v>170</v>
      </c>
      <c r="C18" s="343" t="s">
        <v>143</v>
      </c>
      <c r="D18" s="367" t="s">
        <v>171</v>
      </c>
      <c r="E18" s="344" t="s">
        <v>144</v>
      </c>
      <c r="F18" s="342" t="s">
        <v>160</v>
      </c>
      <c r="G18" s="345" t="s">
        <v>146</v>
      </c>
    </row>
    <row r="19" spans="1:7" ht="14.25" x14ac:dyDescent="0.2">
      <c r="A19" s="346" t="s">
        <v>147</v>
      </c>
      <c r="B19" s="347">
        <f>'[4]kapaciteti 2014'!B21</f>
        <v>3536958</v>
      </c>
      <c r="C19" s="348">
        <f>'[4]kapaciteti 2014'!C21</f>
        <v>28.912300928229122</v>
      </c>
      <c r="D19" s="347">
        <f>'[4]kapaciteti 2013'!B21</f>
        <v>3698310</v>
      </c>
      <c r="E19" s="348">
        <f>'[4]kapaciteti 2013'!C21</f>
        <v>29.383356383324845</v>
      </c>
      <c r="F19" s="347">
        <f>IF(D19&lt;&gt;0,(B19/D19)*100,0)</f>
        <v>95.637142370434063</v>
      </c>
      <c r="G19" s="350">
        <f t="shared" ref="G19:G24" si="2">C19-E19</f>
        <v>-0.47105545509572266</v>
      </c>
    </row>
    <row r="20" spans="1:7" ht="14.25" x14ac:dyDescent="0.2">
      <c r="A20" s="351" t="s">
        <v>148</v>
      </c>
      <c r="B20" s="347">
        <f>'[4]kapaciteti 2014'!B22</f>
        <v>5135760</v>
      </c>
      <c r="C20" s="348">
        <f>'[4]kapaciteti 2014'!C22</f>
        <v>41.981453728079892</v>
      </c>
      <c r="D20" s="347">
        <f>'[4]kapaciteti 2013'!B22</f>
        <v>5195972</v>
      </c>
      <c r="E20" s="348">
        <f>'[4]kapaciteti 2013'!C22</f>
        <v>41.282395752053546</v>
      </c>
      <c r="F20" s="347">
        <f t="shared" ref="F20:F30" si="3">IF(D20&lt;&gt;0,(B20/D20)*100,0)</f>
        <v>98.841179282721299</v>
      </c>
      <c r="G20" s="352">
        <f t="shared" si="2"/>
        <v>0.69905797602634578</v>
      </c>
    </row>
    <row r="21" spans="1:7" ht="14.25" x14ac:dyDescent="0.2">
      <c r="A21" s="351" t="s">
        <v>149</v>
      </c>
      <c r="B21" s="347">
        <f>'[4]kapaciteti 2014'!B23</f>
        <v>3223575</v>
      </c>
      <c r="C21" s="348">
        <f>'[4]kapaciteti 2014'!C23</f>
        <v>26.350601410793175</v>
      </c>
      <c r="D21" s="347">
        <f>'[4]kapaciteti 2013'!B23</f>
        <v>3322303</v>
      </c>
      <c r="E21" s="348">
        <f>'[4]kapaciteti 2013'!C23</f>
        <v>26.395951951672323</v>
      </c>
      <c r="F21" s="347">
        <f t="shared" si="3"/>
        <v>97.028326435006079</v>
      </c>
      <c r="G21" s="352">
        <f t="shared" si="2"/>
        <v>-4.5350540879148582E-2</v>
      </c>
    </row>
    <row r="22" spans="1:7" ht="14.25" x14ac:dyDescent="0.2">
      <c r="A22" s="351" t="s">
        <v>150</v>
      </c>
      <c r="B22" s="347">
        <f>'[4]kapaciteti 2014'!B24</f>
        <v>185284</v>
      </c>
      <c r="C22" s="348">
        <f>'[4]kapaciteti 2014'!C24</f>
        <v>1.5145746048400928</v>
      </c>
      <c r="D22" s="347">
        <f>'[4]kapaciteti 2013'!B24</f>
        <v>248349</v>
      </c>
      <c r="E22" s="348">
        <f>'[4]kapaciteti 2013'!C24</f>
        <v>1.973151838121288</v>
      </c>
      <c r="F22" s="347">
        <f t="shared" si="3"/>
        <v>74.606300005234573</v>
      </c>
      <c r="G22" s="352">
        <f t="shared" si="2"/>
        <v>-0.45857723328119526</v>
      </c>
    </row>
    <row r="23" spans="1:7" ht="14.25" hidden="1" x14ac:dyDescent="0.2">
      <c r="A23" s="353" t="s">
        <v>169</v>
      </c>
      <c r="B23" s="354">
        <f>'[4]kapaciteti 2014'!B25</f>
        <v>0</v>
      </c>
      <c r="C23" s="355">
        <f>'[4]kapaciteti 2014'!C25</f>
        <v>0</v>
      </c>
      <c r="D23" s="354">
        <f>'[4]kapaciteti 2013'!B25</f>
        <v>0</v>
      </c>
      <c r="E23" s="355">
        <f>'[4]kapaciteti 2013'!C25</f>
        <v>0</v>
      </c>
      <c r="F23" s="354">
        <f t="shared" si="3"/>
        <v>0</v>
      </c>
      <c r="G23" s="352">
        <f t="shared" si="2"/>
        <v>0</v>
      </c>
    </row>
    <row r="24" spans="1:7" ht="14.25" x14ac:dyDescent="0.2">
      <c r="A24" s="351" t="s">
        <v>151</v>
      </c>
      <c r="B24" s="347">
        <f>'[4]kapaciteti 2014'!B26</f>
        <v>151825</v>
      </c>
      <c r="C24" s="348">
        <f>'[4]kapaciteti 2014'!C26</f>
        <v>1.2410693280577227</v>
      </c>
      <c r="D24" s="347">
        <f>'[4]kapaciteti 2013'!B26</f>
        <v>121477</v>
      </c>
      <c r="E24" s="348">
        <f>'[4]kapaciteti 2013'!C26</f>
        <v>0.96514407482800302</v>
      </c>
      <c r="F24" s="347">
        <f t="shared" si="3"/>
        <v>124.98250697662931</v>
      </c>
      <c r="G24" s="352">
        <f t="shared" si="2"/>
        <v>0.27592525322971972</v>
      </c>
    </row>
    <row r="25" spans="1:7" ht="25.5" x14ac:dyDescent="0.2">
      <c r="A25" s="195" t="s">
        <v>152</v>
      </c>
      <c r="B25" s="358">
        <f>'[4]kapaciteti 2014'!B27</f>
        <v>12233402</v>
      </c>
      <c r="C25" s="359">
        <f>'[4]kapaciteti 2014'!C27</f>
        <v>100</v>
      </c>
      <c r="D25" s="358">
        <f>'[4]kapaciteti 2013'!B27</f>
        <v>12586411</v>
      </c>
      <c r="E25" s="359">
        <f>'[4]kapaciteti 2013'!C27</f>
        <v>100</v>
      </c>
      <c r="F25" s="359">
        <f t="shared" si="3"/>
        <v>97.195316440882152</v>
      </c>
      <c r="G25" s="360" t="s">
        <v>153</v>
      </c>
    </row>
    <row r="26" spans="1:7" ht="14.25" x14ac:dyDescent="0.2">
      <c r="A26" s="351" t="s">
        <v>154</v>
      </c>
      <c r="B26" s="347">
        <f>'[4]kapaciteti 2014'!B28</f>
        <v>1603844</v>
      </c>
      <c r="C26" s="348">
        <f>'[4]kapaciteti 2014'!C28</f>
        <v>69.509343718565518</v>
      </c>
      <c r="D26" s="347">
        <f>'[4]kapaciteti 2013'!B28</f>
        <v>1486599</v>
      </c>
      <c r="E26" s="348">
        <f>'[4]kapaciteti 2013'!C28</f>
        <v>68.868250121721672</v>
      </c>
      <c r="F26" s="347">
        <f t="shared" si="3"/>
        <v>107.88679395048699</v>
      </c>
      <c r="G26" s="352">
        <f>C26-E26</f>
        <v>0.64109359684384515</v>
      </c>
    </row>
    <row r="27" spans="1:7" ht="14.25" x14ac:dyDescent="0.2">
      <c r="A27" s="351" t="s">
        <v>155</v>
      </c>
      <c r="B27" s="347">
        <f>'[4]kapaciteti 2014'!B29</f>
        <v>475889</v>
      </c>
      <c r="C27" s="348">
        <f>'[4]kapaciteti 2014'!C29</f>
        <v>20.624656807572574</v>
      </c>
      <c r="D27" s="347">
        <f>'[4]kapaciteti 2013'!B29</f>
        <v>417802</v>
      </c>
      <c r="E27" s="348">
        <f>'[4]kapaciteti 2013'!C29</f>
        <v>19.355113677162141</v>
      </c>
      <c r="F27" s="347">
        <f t="shared" si="3"/>
        <v>113.90299711346523</v>
      </c>
      <c r="G27" s="352">
        <f>C27-E27</f>
        <v>1.2695431304104332</v>
      </c>
    </row>
    <row r="28" spans="1:7" ht="14.25" x14ac:dyDescent="0.2">
      <c r="A28" s="351" t="s">
        <v>156</v>
      </c>
      <c r="B28" s="347">
        <f>'[4]kapaciteti 2014'!B30</f>
        <v>227646</v>
      </c>
      <c r="C28" s="348">
        <f>'[4]kapaciteti 2014'!C30</f>
        <v>9.8659994738619012</v>
      </c>
      <c r="D28" s="347">
        <f>'[4]kapaciteti 2013'!B30</f>
        <v>254212</v>
      </c>
      <c r="E28" s="348">
        <f>'[4]kapaciteti 2013'!C30</f>
        <v>11.77663620111618</v>
      </c>
      <c r="F28" s="347">
        <f t="shared" si="3"/>
        <v>89.549667206898178</v>
      </c>
      <c r="G28" s="352">
        <f>C28-E28</f>
        <v>-1.9106367272542784</v>
      </c>
    </row>
    <row r="29" spans="1:7" ht="25.5" x14ac:dyDescent="0.2">
      <c r="A29" s="195" t="s">
        <v>157</v>
      </c>
      <c r="B29" s="358">
        <f>'[4]kapaciteti 2014'!B31</f>
        <v>2307379</v>
      </c>
      <c r="C29" s="359">
        <f>'[4]kapaciteti 2014'!C31</f>
        <v>100</v>
      </c>
      <c r="D29" s="358">
        <f>'[4]kapaciteti 2013'!B31</f>
        <v>2158613</v>
      </c>
      <c r="E29" s="359">
        <f>'[4]kapaciteti 2013'!C31</f>
        <v>99.999999999999986</v>
      </c>
      <c r="F29" s="359">
        <f t="shared" si="3"/>
        <v>106.89174020540042</v>
      </c>
      <c r="G29" s="360" t="s">
        <v>153</v>
      </c>
    </row>
    <row r="30" spans="1:7" ht="15" thickBot="1" x14ac:dyDescent="0.25">
      <c r="A30" s="362" t="s">
        <v>158</v>
      </c>
      <c r="B30" s="363">
        <f>'[4]kapaciteti 2014'!B32</f>
        <v>14540781</v>
      </c>
      <c r="C30" s="364"/>
      <c r="D30" s="363">
        <f>'[4]kapaciteti 2013'!B32</f>
        <v>14745024</v>
      </c>
      <c r="E30" s="364"/>
      <c r="F30" s="364">
        <f t="shared" si="3"/>
        <v>98.614834401083371</v>
      </c>
      <c r="G30" s="365"/>
    </row>
  </sheetData>
  <pageMargins left="2.39" right="0.24" top="0.86" bottom="0.83" header="0.25" footer="0.14000000000000001"/>
  <pageSetup paperSize="9" scale="90" orientation="landscape" horizontalDpi="4294967295" r:id="rId1"/>
  <headerFooter alignWithMargins="0">
    <oddHeader>&amp;C&amp;"Verdana,Regular"TURISTIČKA ZAJEDNICA KVARNERA
Turistički promet  za razdoblje siječanj - prosinac 2014. g. prema vrsti smještaja usporedba s podacima za razdoblje siječanj - prosinac 2013. g.</oddHeader>
    <oddFooter>&amp;L&amp;"Verdana,Regular"IZVOR: Priređeno prema podacima TZK za razdoblje siječanj - prosinac 2014.g. prikupljenih anketom turističkih zajednica. 
NAPOMENA: Prazna polja - podaci nisu dostavljeni.
U Opatiji, 7. siječnja 2015. godine&amp;R&amp;"Verdana,Regular"5</oddFooter>
  </headerFooter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dolasci K</vt:lpstr>
      <vt:lpstr>nocenja K</vt:lpstr>
      <vt:lpstr>zemlje K</vt:lpstr>
      <vt:lpstr>smještaj 2014.2013</vt:lpstr>
      <vt:lpstr>kum dolasci K</vt:lpstr>
      <vt:lpstr>kum noćenja K</vt:lpstr>
      <vt:lpstr>zemlje kum K</vt:lpstr>
      <vt:lpstr>usporedba udjela I-XII 2014</vt:lpstr>
      <vt:lpstr>'kum noćenja K'!Print_Area</vt:lpstr>
      <vt:lpstr>'nocenja K'!Print_Area</vt:lpstr>
      <vt:lpstr>'smještaj 2014.2013'!Print_Area</vt:lpstr>
      <vt:lpstr>'usporedba udjela I-XII 2014'!Print_Area</vt:lpstr>
      <vt:lpstr>'zemlje K'!Print_Titles</vt:lpstr>
      <vt:lpstr>'zemlje kum K'!Print_Titles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Brala Haramina</dc:creator>
  <cp:lastModifiedBy>Silvia Brala Haramina</cp:lastModifiedBy>
  <dcterms:created xsi:type="dcterms:W3CDTF">2015-01-05T17:47:18Z</dcterms:created>
  <dcterms:modified xsi:type="dcterms:W3CDTF">2015-01-21T15:01:30Z</dcterms:modified>
</cp:coreProperties>
</file>