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225" windowHeight="12555" activeTab="2"/>
  </bookViews>
  <sheets>
    <sheet name="PROSINAC 2014.-2013." sheetId="1" r:id="rId1"/>
    <sheet name="SIJEČANJ-PROSINAC 2014-2013." sheetId="2" r:id="rId2"/>
    <sheet name="pomoćna statistika" sheetId="3" r:id="rId3"/>
    <sheet name="indexi" sheetId="4" r:id="rId4"/>
  </sheets>
  <externalReferences>
    <externalReference r:id="rId5"/>
  </externalReferences>
  <definedNames>
    <definedName name="_xlnm._FilterDatabase" localSheetId="0" hidden="1">'PROSINAC 2014.-2013.'!$A$1:$I$84</definedName>
    <definedName name="rujan2013">'PROSINAC 2014.-2013.'!$F$82</definedName>
    <definedName name="rujan2014">'PROSINAC 2014.-2013.'!$C$82</definedName>
    <definedName name="strani2013">'SIJEČANJ-PROSINAC 2014-2013.'!$F$82</definedName>
    <definedName name="strani2014">'SIJEČANJ-PROSINAC 2014-2013.'!$C$82</definedName>
  </definedNames>
  <calcPr calcId="125725"/>
</workbook>
</file>

<file path=xl/calcChain.xml><?xml version="1.0" encoding="utf-8"?>
<calcChain xmlns="http://schemas.openxmlformats.org/spreadsheetml/2006/main">
  <c r="N169" i="3"/>
  <c r="N168"/>
  <c r="N167"/>
  <c r="N83"/>
  <c r="N82"/>
  <c r="N8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7"/>
  <c r="L168"/>
  <c r="L169"/>
  <c r="L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7"/>
  <c r="J168"/>
  <c r="J169"/>
  <c r="J91"/>
  <c r="L7"/>
  <c r="L11"/>
  <c r="L15"/>
  <c r="L19"/>
  <c r="L23"/>
  <c r="L27"/>
  <c r="L31"/>
  <c r="L35"/>
  <c r="L39"/>
  <c r="L43"/>
  <c r="L47"/>
  <c r="L51"/>
  <c r="L55"/>
  <c r="L59"/>
  <c r="L63"/>
  <c r="L67"/>
  <c r="L71"/>
  <c r="L75"/>
  <c r="L79"/>
  <c r="L80"/>
  <c r="L83"/>
  <c r="J6"/>
  <c r="L6" s="1"/>
  <c r="J7"/>
  <c r="J8"/>
  <c r="L8" s="1"/>
  <c r="J9"/>
  <c r="L9" s="1"/>
  <c r="J10"/>
  <c r="L10" s="1"/>
  <c r="J11"/>
  <c r="J12"/>
  <c r="L12" s="1"/>
  <c r="J13"/>
  <c r="L13" s="1"/>
  <c r="J14"/>
  <c r="L14" s="1"/>
  <c r="J15"/>
  <c r="J16"/>
  <c r="L16" s="1"/>
  <c r="J17"/>
  <c r="L17" s="1"/>
  <c r="J18"/>
  <c r="L18" s="1"/>
  <c r="J19"/>
  <c r="J20"/>
  <c r="L20" s="1"/>
  <c r="J21"/>
  <c r="L21" s="1"/>
  <c r="J22"/>
  <c r="L22" s="1"/>
  <c r="J23"/>
  <c r="J24"/>
  <c r="L24" s="1"/>
  <c r="J25"/>
  <c r="L25" s="1"/>
  <c r="J26"/>
  <c r="L26" s="1"/>
  <c r="J27"/>
  <c r="J28"/>
  <c r="L28" s="1"/>
  <c r="J29"/>
  <c r="L29" s="1"/>
  <c r="J30"/>
  <c r="L30" s="1"/>
  <c r="J31"/>
  <c r="J32"/>
  <c r="L32" s="1"/>
  <c r="J33"/>
  <c r="L33" s="1"/>
  <c r="J34"/>
  <c r="L34" s="1"/>
  <c r="J35"/>
  <c r="J36"/>
  <c r="L36" s="1"/>
  <c r="J37"/>
  <c r="L37" s="1"/>
  <c r="J38"/>
  <c r="L38" s="1"/>
  <c r="J39"/>
  <c r="J40"/>
  <c r="L40" s="1"/>
  <c r="J41"/>
  <c r="L41" s="1"/>
  <c r="J42"/>
  <c r="L42" s="1"/>
  <c r="J43"/>
  <c r="J44"/>
  <c r="L44" s="1"/>
  <c r="J45"/>
  <c r="L45" s="1"/>
  <c r="J46"/>
  <c r="L46" s="1"/>
  <c r="J47"/>
  <c r="J48"/>
  <c r="L48" s="1"/>
  <c r="J49"/>
  <c r="L49" s="1"/>
  <c r="J50"/>
  <c r="L50" s="1"/>
  <c r="J51"/>
  <c r="J52"/>
  <c r="L52" s="1"/>
  <c r="J53"/>
  <c r="L53" s="1"/>
  <c r="J54"/>
  <c r="L54" s="1"/>
  <c r="J55"/>
  <c r="J56"/>
  <c r="L56" s="1"/>
  <c r="J57"/>
  <c r="L57" s="1"/>
  <c r="J58"/>
  <c r="L58" s="1"/>
  <c r="J59"/>
  <c r="J60"/>
  <c r="L60" s="1"/>
  <c r="J61"/>
  <c r="L61" s="1"/>
  <c r="J62"/>
  <c r="L62" s="1"/>
  <c r="J63"/>
  <c r="J64"/>
  <c r="L64" s="1"/>
  <c r="J65"/>
  <c r="L65" s="1"/>
  <c r="J66"/>
  <c r="L66" s="1"/>
  <c r="J67"/>
  <c r="J68"/>
  <c r="L68" s="1"/>
  <c r="J69"/>
  <c r="L69" s="1"/>
  <c r="J70"/>
  <c r="L70" s="1"/>
  <c r="J71"/>
  <c r="J72"/>
  <c r="L72" s="1"/>
  <c r="J73"/>
  <c r="L73" s="1"/>
  <c r="J74"/>
  <c r="L74" s="1"/>
  <c r="J75"/>
  <c r="J76"/>
  <c r="L76" s="1"/>
  <c r="J77"/>
  <c r="L77" s="1"/>
  <c r="J78"/>
  <c r="L78" s="1"/>
  <c r="J79"/>
  <c r="J81"/>
  <c r="L81" s="1"/>
  <c r="J82"/>
  <c r="L82" s="1"/>
  <c r="J83"/>
  <c r="J5"/>
  <c r="L5" s="1"/>
  <c r="G167" l="1"/>
  <c r="B167"/>
  <c r="B169" s="1"/>
  <c r="B81"/>
  <c r="B83" s="1"/>
  <c r="D167"/>
  <c r="D169" s="1"/>
  <c r="D81"/>
  <c r="D83" s="1"/>
  <c r="D7" i="1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6"/>
  <c r="H7" l="1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I6"/>
  <c r="H6"/>
  <c r="O5" i="2"/>
  <c r="P5"/>
  <c r="O6"/>
  <c r="P6"/>
  <c r="R6"/>
  <c r="S6"/>
  <c r="O7"/>
  <c r="P7"/>
  <c r="O3"/>
  <c r="R3"/>
  <c r="U3"/>
  <c r="V3"/>
  <c r="O4"/>
  <c r="P4"/>
  <c r="Q4"/>
  <c r="R4"/>
  <c r="S4"/>
  <c r="T4"/>
  <c r="U4"/>
  <c r="V4"/>
  <c r="N5"/>
  <c r="N6"/>
  <c r="N7"/>
  <c r="D13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3"/>
  <c r="V6" s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3"/>
  <c r="U6" s="1"/>
  <c r="I6"/>
  <c r="H6"/>
  <c r="D6" l="1"/>
  <c r="D77"/>
  <c r="D69"/>
  <c r="D61"/>
  <c r="D53"/>
  <c r="D45"/>
  <c r="D37"/>
  <c r="D29"/>
  <c r="D25"/>
  <c r="D17"/>
  <c r="D9"/>
  <c r="D80"/>
  <c r="D76"/>
  <c r="D72"/>
  <c r="D68"/>
  <c r="D64"/>
  <c r="D60"/>
  <c r="D56"/>
  <c r="D52"/>
  <c r="D48"/>
  <c r="D44"/>
  <c r="D40"/>
  <c r="D36"/>
  <c r="D32"/>
  <c r="D28"/>
  <c r="D24"/>
  <c r="D20"/>
  <c r="D16"/>
  <c r="D12"/>
  <c r="D8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7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73"/>
  <c r="D65"/>
  <c r="D57"/>
  <c r="D49"/>
  <c r="D41"/>
  <c r="D33"/>
  <c r="D21"/>
  <c r="S5" l="1"/>
  <c r="H82" l="1"/>
  <c r="U5" s="1"/>
  <c r="R5"/>
  <c r="G10" i="1"/>
  <c r="G14"/>
  <c r="G18"/>
  <c r="G22"/>
  <c r="G26"/>
  <c r="G30"/>
  <c r="G34"/>
  <c r="G38"/>
  <c r="G42"/>
  <c r="G46"/>
  <c r="G50"/>
  <c r="G54"/>
  <c r="G58"/>
  <c r="G62"/>
  <c r="G66"/>
  <c r="G70"/>
  <c r="G74"/>
  <c r="G6"/>
  <c r="G33"/>
  <c r="G53"/>
  <c r="G65"/>
  <c r="G81"/>
  <c r="G16"/>
  <c r="G36"/>
  <c r="G48"/>
  <c r="G60"/>
  <c r="G76"/>
  <c r="G9"/>
  <c r="G13"/>
  <c r="G17"/>
  <c r="G25"/>
  <c r="G37"/>
  <c r="G45"/>
  <c r="G61"/>
  <c r="G73"/>
  <c r="G28"/>
  <c r="G52"/>
  <c r="G68"/>
  <c r="G8"/>
  <c r="G12"/>
  <c r="G24"/>
  <c r="G32"/>
  <c r="G44"/>
  <c r="G64"/>
  <c r="G7"/>
  <c r="G11"/>
  <c r="G15"/>
  <c r="G19"/>
  <c r="G23"/>
  <c r="G27"/>
  <c r="G31"/>
  <c r="G35"/>
  <c r="G39"/>
  <c r="G43"/>
  <c r="G47"/>
  <c r="G51"/>
  <c r="G55"/>
  <c r="G59"/>
  <c r="G63"/>
  <c r="G67"/>
  <c r="G71"/>
  <c r="G75"/>
  <c r="G79"/>
  <c r="G78"/>
  <c r="G21"/>
  <c r="G29"/>
  <c r="G41"/>
  <c r="G49"/>
  <c r="G57"/>
  <c r="G69"/>
  <c r="G77"/>
  <c r="G20"/>
  <c r="G40"/>
  <c r="G56"/>
  <c r="G72"/>
  <c r="G80"/>
  <c r="I82" i="2"/>
  <c r="V5" s="1"/>
  <c r="I84" l="1"/>
  <c r="V7" s="1"/>
  <c r="S7"/>
  <c r="H84"/>
  <c r="U7" s="1"/>
  <c r="R7"/>
  <c r="G8"/>
  <c r="G52"/>
  <c r="G68"/>
  <c r="G80"/>
  <c r="G9"/>
  <c r="G13"/>
  <c r="G17"/>
  <c r="G21"/>
  <c r="G25"/>
  <c r="G29"/>
  <c r="G33"/>
  <c r="G37"/>
  <c r="G41"/>
  <c r="G45"/>
  <c r="G49"/>
  <c r="G53"/>
  <c r="G57"/>
  <c r="G61"/>
  <c r="G65"/>
  <c r="G69"/>
  <c r="G73"/>
  <c r="G77"/>
  <c r="G6"/>
  <c r="G10"/>
  <c r="G14"/>
  <c r="G18"/>
  <c r="G22"/>
  <c r="G26"/>
  <c r="G30"/>
  <c r="G34"/>
  <c r="G38"/>
  <c r="G42"/>
  <c r="G46"/>
  <c r="G50"/>
  <c r="G54"/>
  <c r="G58"/>
  <c r="G62"/>
  <c r="G66"/>
  <c r="G70"/>
  <c r="G74"/>
  <c r="G78"/>
  <c r="G7"/>
  <c r="G11"/>
  <c r="G15"/>
  <c r="G19"/>
  <c r="G23"/>
  <c r="G27"/>
  <c r="G31"/>
  <c r="G35"/>
  <c r="G39"/>
  <c r="G43"/>
  <c r="G47"/>
  <c r="G51"/>
  <c r="G55"/>
  <c r="G59"/>
  <c r="G63"/>
  <c r="G67"/>
  <c r="G71"/>
  <c r="G75"/>
  <c r="G79"/>
  <c r="G12"/>
  <c r="G16"/>
  <c r="G20"/>
  <c r="G24"/>
  <c r="G28"/>
  <c r="G32"/>
  <c r="G36"/>
  <c r="G40"/>
  <c r="G44"/>
  <c r="G48"/>
  <c r="G56"/>
  <c r="G60"/>
  <c r="G64"/>
  <c r="G72"/>
  <c r="G76"/>
  <c r="N22" i="4" l="1"/>
  <c r="M22"/>
  <c r="L22"/>
  <c r="K22"/>
  <c r="J22"/>
  <c r="I22"/>
  <c r="H22"/>
  <c r="G22"/>
  <c r="E22"/>
  <c r="D22"/>
  <c r="F22"/>
  <c r="N11"/>
  <c r="M11"/>
  <c r="L11"/>
  <c r="K11"/>
  <c r="J11"/>
  <c r="I11"/>
  <c r="H11"/>
  <c r="G11"/>
  <c r="F11"/>
  <c r="E11"/>
  <c r="D11"/>
  <c r="I83" i="1" l="1"/>
  <c r="H83"/>
  <c r="H82"/>
  <c r="D83" l="1"/>
  <c r="D84"/>
  <c r="D82"/>
  <c r="I82"/>
  <c r="G83"/>
  <c r="G84"/>
  <c r="I84"/>
  <c r="G82"/>
  <c r="H84"/>
  <c r="G84" i="2"/>
  <c r="T7" s="1"/>
  <c r="G83"/>
  <c r="T6" s="1"/>
  <c r="G82"/>
  <c r="T5" s="1"/>
  <c r="D84" l="1"/>
  <c r="Q7" s="1"/>
  <c r="D83"/>
  <c r="Q6" s="1"/>
  <c r="D82"/>
  <c r="Q5" s="1"/>
</calcChain>
</file>

<file path=xl/sharedStrings.xml><?xml version="1.0" encoding="utf-8"?>
<sst xmlns="http://schemas.openxmlformats.org/spreadsheetml/2006/main" count="403" uniqueCount="105">
  <si>
    <t>Zemlja</t>
  </si>
  <si>
    <t>dolasci</t>
  </si>
  <si>
    <t>noćenja</t>
  </si>
  <si>
    <t>% noćenja</t>
  </si>
  <si>
    <t>UKUPNO</t>
  </si>
  <si>
    <t>Austrija</t>
  </si>
  <si>
    <t>Belgija</t>
  </si>
  <si>
    <t>B i H</t>
  </si>
  <si>
    <t>Češka</t>
  </si>
  <si>
    <t>Francuska</t>
  </si>
  <si>
    <t>Italija</t>
  </si>
  <si>
    <t>Mađarska</t>
  </si>
  <si>
    <t>Nizozemska</t>
  </si>
  <si>
    <t>Njemačka</t>
  </si>
  <si>
    <t>Poljska</t>
  </si>
  <si>
    <t>Rusija</t>
  </si>
  <si>
    <t>SAD</t>
  </si>
  <si>
    <t>Slovačka</t>
  </si>
  <si>
    <t>Slovenija</t>
  </si>
  <si>
    <t>Domaći turisti</t>
  </si>
  <si>
    <t>indeks</t>
  </si>
  <si>
    <t>Danska</t>
  </si>
  <si>
    <t>Izrael</t>
  </si>
  <si>
    <t>Švedska</t>
  </si>
  <si>
    <t>Švicarska</t>
  </si>
  <si>
    <t>Norveška</t>
  </si>
  <si>
    <t>Rumunjska</t>
  </si>
  <si>
    <t>Australija</t>
  </si>
  <si>
    <t>Bugarska</t>
  </si>
  <si>
    <t>Estonija</t>
  </si>
  <si>
    <t>Finska</t>
  </si>
  <si>
    <t>Grčka</t>
  </si>
  <si>
    <t>Irska</t>
  </si>
  <si>
    <t>Island</t>
  </si>
  <si>
    <t>Japan</t>
  </si>
  <si>
    <t>Kanada</t>
  </si>
  <si>
    <t>Letonija</t>
  </si>
  <si>
    <t>Litva</t>
  </si>
  <si>
    <t>Makedonija</t>
  </si>
  <si>
    <t>Novi Zeland</t>
  </si>
  <si>
    <t>Portugal</t>
  </si>
  <si>
    <t>Španjolska</t>
  </si>
  <si>
    <t>Turska</t>
  </si>
  <si>
    <t>Ukrajina</t>
  </si>
  <si>
    <t>Strani turisti</t>
  </si>
  <si>
    <t>Crna Gora</t>
  </si>
  <si>
    <t>Srbija</t>
  </si>
  <si>
    <t>Bjelorusija</t>
  </si>
  <si>
    <t>Cipar</t>
  </si>
  <si>
    <t>Luksemburg</t>
  </si>
  <si>
    <t>Malta</t>
  </si>
  <si>
    <t>Ujedinjena K.</t>
  </si>
  <si>
    <t>Ostale e.zemlje</t>
  </si>
  <si>
    <t>Južno.Afr.Rep</t>
  </si>
  <si>
    <t>Ostale Afr.Zemlje</t>
  </si>
  <si>
    <t>Ostale zem.sj.Amerike</t>
  </si>
  <si>
    <t>Brazil</t>
  </si>
  <si>
    <t>ost.zem.juz i sre.Am.</t>
  </si>
  <si>
    <t>Kina</t>
  </si>
  <si>
    <t>Koreja</t>
  </si>
  <si>
    <t>Ostale Az.zemlje</t>
  </si>
  <si>
    <t>Ostale zem.oceanije</t>
  </si>
  <si>
    <t>Ostale Izv.europs z.</t>
  </si>
  <si>
    <t xml:space="preserve">NOĆENJA I DOLASCI DOMAĆIH I STRANIH TURISTA 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</si>
  <si>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</si>
  <si>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</si>
  <si>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</si>
  <si>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</si>
  <si>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</si>
  <si>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</si>
  <si>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</si>
  <si>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</si>
  <si>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</si>
  <si>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Katar</t>
  </si>
  <si>
    <t>Kazahstan</t>
  </si>
  <si>
    <t>Kuvajt</t>
  </si>
  <si>
    <t>Oman</t>
  </si>
  <si>
    <t>Ujedinjeni Ar.Emirati</t>
  </si>
  <si>
    <t>Kosovo</t>
  </si>
  <si>
    <t>Lihtenštajn</t>
  </si>
  <si>
    <t>Hong Kong, Kina</t>
  </si>
  <si>
    <t>Makao, Kina</t>
  </si>
  <si>
    <t>Tajland</t>
  </si>
  <si>
    <t>Tajvan, Kina</t>
  </si>
  <si>
    <t>Otočac</t>
  </si>
  <si>
    <t>Gospić</t>
  </si>
  <si>
    <t>Senj</t>
  </si>
  <si>
    <t>Novalja</t>
  </si>
  <si>
    <t>P.jezera</t>
  </si>
  <si>
    <t>Karlobag</t>
  </si>
  <si>
    <t>Perušić</t>
  </si>
  <si>
    <t>S. Novalja</t>
  </si>
  <si>
    <t>Dolasci</t>
  </si>
  <si>
    <t>Ukupno</t>
  </si>
  <si>
    <t>Prethodni mjeseci</t>
  </si>
  <si>
    <t>Sveukupno</t>
  </si>
  <si>
    <t>Noćenja</t>
  </si>
  <si>
    <t>2014/13</t>
  </si>
  <si>
    <t>Prethodni mjeseci 2014</t>
  </si>
  <si>
    <t>Sveukupno 2014</t>
  </si>
  <si>
    <t>INDEKS</t>
  </si>
  <si>
    <t>Ukupno kolovoz</t>
  </si>
  <si>
    <t>PO ZEMLJAMA PRIPADNOSTI ZA RAZDOBLJE SIJEČANJ-STUDENI 2014/13</t>
  </si>
  <si>
    <t>PO ZEMLJAMA PRIPADNOSTI ZA RAZDOBLJE PROSINAC 2014/13</t>
  </si>
  <si>
    <t>usporedba prosinac 2014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</si>
</sst>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Tahoma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30">
    <xf numFmtId="0" fontId="0" fillId="0" borderId="0" xfId="0"/>
    <xf numFmtId="0" fontId="2" fillId="0" borderId="1" xfId="0" applyFont="1" applyFill="1" applyBorder="1" applyAlignment="1">
      <alignment horizontal="center" shrinkToFit="1"/>
    </xf>
    <xf numFmtId="4" fontId="2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shrinkToFit="1"/>
    </xf>
    <xf numFmtId="4" fontId="3" fillId="0" borderId="1" xfId="0" applyNumberFormat="1" applyFont="1" applyFill="1" applyBorder="1" applyAlignment="1">
      <alignment shrinkToFit="1"/>
    </xf>
    <xf numFmtId="3" fontId="3" fillId="0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shrinkToFit="1"/>
    </xf>
    <xf numFmtId="3" fontId="2" fillId="0" borderId="1" xfId="0" applyNumberFormat="1" applyFont="1" applyFill="1" applyBorder="1" applyAlignment="1">
      <alignment shrinkToFit="1"/>
    </xf>
    <xf numFmtId="0" fontId="3" fillId="3" borderId="1" xfId="0" applyFont="1" applyFill="1" applyBorder="1" applyAlignment="1">
      <alignment shrinkToFit="1"/>
    </xf>
    <xf numFmtId="0" fontId="3" fillId="4" borderId="1" xfId="0" applyFont="1" applyFill="1" applyBorder="1" applyAlignment="1">
      <alignment shrinkToFit="1"/>
    </xf>
    <xf numFmtId="4" fontId="3" fillId="0" borderId="0" xfId="0" applyNumberFormat="1" applyFont="1"/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shrinkToFit="1"/>
    </xf>
    <xf numFmtId="2" fontId="3" fillId="0" borderId="1" xfId="0" applyNumberFormat="1" applyFont="1" applyFill="1" applyBorder="1" applyAlignment="1">
      <alignment shrinkToFit="1"/>
    </xf>
    <xf numFmtId="2" fontId="3" fillId="0" borderId="0" xfId="0" applyNumberFormat="1" applyFont="1"/>
    <xf numFmtId="3" fontId="2" fillId="0" borderId="1" xfId="0" applyNumberFormat="1" applyFont="1" applyFill="1" applyBorder="1" applyAlignment="1">
      <alignment horizontal="center" shrinkToFit="1"/>
    </xf>
    <xf numFmtId="3" fontId="3" fillId="0" borderId="0" xfId="0" applyNumberFormat="1" applyFont="1"/>
    <xf numFmtId="1" fontId="2" fillId="0" borderId="1" xfId="0" applyNumberFormat="1" applyFont="1" applyFill="1" applyBorder="1" applyAlignment="1">
      <alignment horizontal="center" shrinkToFit="1"/>
    </xf>
    <xf numFmtId="0" fontId="2" fillId="0" borderId="0" xfId="0" applyFont="1" applyBorder="1"/>
    <xf numFmtId="3" fontId="2" fillId="0" borderId="0" xfId="0" applyNumberFormat="1" applyFont="1" applyBorder="1"/>
    <xf numFmtId="2" fontId="2" fillId="0" borderId="0" xfId="0" applyNumberFormat="1" applyFont="1" applyBorder="1"/>
    <xf numFmtId="4" fontId="3" fillId="0" borderId="0" xfId="0" applyNumberFormat="1" applyFont="1" applyBorder="1"/>
    <xf numFmtId="0" fontId="3" fillId="0" borderId="7" xfId="0" applyFont="1" applyFill="1" applyBorder="1" applyAlignment="1">
      <alignment shrinkToFit="1"/>
    </xf>
    <xf numFmtId="0" fontId="4" fillId="0" borderId="4" xfId="0" applyFont="1" applyBorder="1"/>
    <xf numFmtId="3" fontId="3" fillId="0" borderId="9" xfId="0" applyNumberFormat="1" applyFont="1" applyFill="1" applyBorder="1" applyAlignment="1">
      <alignment shrinkToFit="1"/>
    </xf>
    <xf numFmtId="2" fontId="3" fillId="0" borderId="3" xfId="0" applyNumberFormat="1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0" fontId="3" fillId="3" borderId="2" xfId="0" applyFont="1" applyFill="1" applyBorder="1" applyAlignment="1">
      <alignment shrinkToFit="1"/>
    </xf>
    <xf numFmtId="0" fontId="3" fillId="4" borderId="2" xfId="0" applyFont="1" applyFill="1" applyBorder="1" applyAlignment="1">
      <alignment shrinkToFit="1"/>
    </xf>
    <xf numFmtId="0" fontId="5" fillId="0" borderId="13" xfId="0" applyFont="1" applyBorder="1" applyAlignment="1">
      <alignment horizontal="center"/>
    </xf>
    <xf numFmtId="0" fontId="0" fillId="0" borderId="4" xfId="0" applyBorder="1"/>
    <xf numFmtId="0" fontId="3" fillId="0" borderId="14" xfId="0" applyFont="1" applyFill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6" fillId="0" borderId="16" xfId="0" applyFont="1" applyBorder="1" applyAlignment="1">
      <alignment horizontal="right"/>
    </xf>
    <xf numFmtId="0" fontId="3" fillId="2" borderId="5" xfId="0" applyFont="1" applyFill="1" applyBorder="1" applyAlignment="1">
      <alignment shrinkToFit="1"/>
    </xf>
    <xf numFmtId="0" fontId="3" fillId="0" borderId="8" xfId="0" applyFont="1" applyFill="1" applyBorder="1" applyAlignment="1">
      <alignment shrinkToFit="1"/>
    </xf>
    <xf numFmtId="0" fontId="5" fillId="0" borderId="0" xfId="1" applyFont="1" applyAlignment="1">
      <alignment horizontal="center"/>
    </xf>
    <xf numFmtId="0" fontId="3" fillId="0" borderId="3" xfId="1" applyFont="1" applyFill="1" applyBorder="1" applyAlignment="1">
      <alignment shrinkToFit="1"/>
    </xf>
    <xf numFmtId="0" fontId="3" fillId="0" borderId="6" xfId="2" applyFont="1" applyFill="1" applyBorder="1" applyAlignment="1">
      <alignment shrinkToFit="1"/>
    </xf>
    <xf numFmtId="0" fontId="3" fillId="0" borderId="3" xfId="2" applyFont="1" applyFill="1" applyBorder="1" applyAlignment="1">
      <alignment shrinkToFit="1"/>
    </xf>
    <xf numFmtId="0" fontId="9" fillId="0" borderId="2" xfId="2" applyFont="1" applyBorder="1"/>
    <xf numFmtId="0" fontId="10" fillId="5" borderId="3" xfId="2" applyFont="1" applyFill="1" applyBorder="1" applyAlignment="1">
      <alignment shrinkToFit="1"/>
    </xf>
    <xf numFmtId="3" fontId="11" fillId="5" borderId="2" xfId="2" applyNumberFormat="1" applyFont="1" applyFill="1" applyBorder="1"/>
    <xf numFmtId="0" fontId="3" fillId="0" borderId="6" xfId="3" applyFont="1" applyFill="1" applyBorder="1" applyAlignment="1">
      <alignment shrinkToFit="1"/>
    </xf>
    <xf numFmtId="0" fontId="3" fillId="0" borderId="3" xfId="3" applyFont="1" applyFill="1" applyBorder="1" applyAlignment="1">
      <alignment shrinkToFit="1"/>
    </xf>
    <xf numFmtId="0" fontId="9" fillId="0" borderId="2" xfId="3" applyFont="1" applyBorder="1"/>
    <xf numFmtId="0" fontId="10" fillId="5" borderId="7" xfId="3" applyFont="1" applyFill="1" applyBorder="1" applyAlignment="1">
      <alignment shrinkToFit="1"/>
    </xf>
    <xf numFmtId="3" fontId="11" fillId="5" borderId="8" xfId="3" applyNumberFormat="1" applyFont="1" applyFill="1" applyBorder="1"/>
    <xf numFmtId="10" fontId="8" fillId="0" borderId="17" xfId="0" applyNumberFormat="1" applyFont="1" applyBorder="1"/>
    <xf numFmtId="10" fontId="8" fillId="0" borderId="18" xfId="0" applyNumberFormat="1" applyFont="1" applyBorder="1"/>
    <xf numFmtId="0" fontId="9" fillId="0" borderId="2" xfId="4" applyFont="1" applyBorder="1"/>
    <xf numFmtId="3" fontId="11" fillId="5" borderId="2" xfId="4" applyNumberFormat="1" applyFont="1" applyFill="1" applyBorder="1"/>
    <xf numFmtId="0" fontId="11" fillId="5" borderId="2" xfId="4" applyFont="1" applyFill="1" applyBorder="1"/>
    <xf numFmtId="0" fontId="9" fillId="0" borderId="2" xfId="5" applyFont="1" applyBorder="1"/>
    <xf numFmtId="3" fontId="11" fillId="5" borderId="8" xfId="5" applyNumberFormat="1" applyFont="1" applyFill="1" applyBorder="1"/>
    <xf numFmtId="3" fontId="3" fillId="0" borderId="2" xfId="2" applyNumberFormat="1" applyFont="1" applyFill="1" applyBorder="1" applyAlignment="1">
      <alignment shrinkToFit="1"/>
    </xf>
    <xf numFmtId="3" fontId="9" fillId="0" borderId="2" xfId="2" applyNumberFormat="1" applyFont="1" applyBorder="1"/>
    <xf numFmtId="0" fontId="3" fillId="0" borderId="2" xfId="2" applyFont="1" applyFill="1" applyBorder="1" applyAlignment="1">
      <alignment shrinkToFit="1"/>
    </xf>
    <xf numFmtId="3" fontId="10" fillId="5" borderId="2" xfId="2" applyNumberFormat="1" applyFont="1" applyFill="1" applyBorder="1" applyAlignment="1">
      <alignment shrinkToFit="1"/>
    </xf>
    <xf numFmtId="0" fontId="10" fillId="5" borderId="2" xfId="2" applyFont="1" applyFill="1" applyBorder="1" applyAlignment="1">
      <alignment shrinkToFit="1"/>
    </xf>
    <xf numFmtId="3" fontId="9" fillId="0" borderId="2" xfId="3" applyNumberFormat="1" applyFont="1" applyBorder="1"/>
    <xf numFmtId="3" fontId="3" fillId="0" borderId="2" xfId="3" applyNumberFormat="1" applyFont="1" applyFill="1" applyBorder="1" applyAlignment="1">
      <alignment shrinkToFit="1"/>
    </xf>
    <xf numFmtId="0" fontId="4" fillId="0" borderId="12" xfId="1" applyFont="1" applyBorder="1"/>
    <xf numFmtId="0" fontId="7" fillId="0" borderId="12" xfId="1" applyBorder="1"/>
    <xf numFmtId="0" fontId="7" fillId="0" borderId="21" xfId="1" applyBorder="1"/>
    <xf numFmtId="0" fontId="6" fillId="0" borderId="21" xfId="1" applyFont="1" applyBorder="1" applyAlignment="1">
      <alignment horizontal="right"/>
    </xf>
    <xf numFmtId="0" fontId="6" fillId="0" borderId="22" xfId="1" applyFont="1" applyBorder="1" applyAlignment="1">
      <alignment horizontal="right"/>
    </xf>
    <xf numFmtId="3" fontId="9" fillId="0" borderId="23" xfId="2" applyNumberFormat="1" applyFont="1" applyBorder="1"/>
    <xf numFmtId="0" fontId="9" fillId="0" borderId="23" xfId="2" applyFont="1" applyBorder="1"/>
    <xf numFmtId="3" fontId="11" fillId="5" borderId="23" xfId="2" applyNumberFormat="1" applyFont="1" applyFill="1" applyBorder="1"/>
    <xf numFmtId="3" fontId="9" fillId="0" borderId="23" xfId="3" applyNumberFormat="1" applyFont="1" applyBorder="1"/>
    <xf numFmtId="0" fontId="3" fillId="0" borderId="11" xfId="1" applyFont="1" applyFill="1" applyBorder="1" applyAlignment="1">
      <alignment shrinkToFit="1"/>
    </xf>
    <xf numFmtId="0" fontId="3" fillId="0" borderId="2" xfId="4" applyFont="1" applyFill="1" applyBorder="1" applyAlignment="1">
      <alignment shrinkToFit="1"/>
    </xf>
    <xf numFmtId="3" fontId="3" fillId="0" borderId="2" xfId="4" applyNumberFormat="1" applyFont="1" applyFill="1" applyBorder="1" applyAlignment="1">
      <alignment shrinkToFit="1"/>
    </xf>
    <xf numFmtId="3" fontId="9" fillId="0" borderId="2" xfId="4" applyNumberFormat="1" applyFont="1" applyBorder="1"/>
    <xf numFmtId="0" fontId="10" fillId="5" borderId="2" xfId="4" applyFont="1" applyFill="1" applyBorder="1" applyAlignment="1">
      <alignment shrinkToFit="1"/>
    </xf>
    <xf numFmtId="3" fontId="10" fillId="5" borderId="2" xfId="4" applyNumberFormat="1" applyFont="1" applyFill="1" applyBorder="1" applyAlignment="1">
      <alignment shrinkToFit="1"/>
    </xf>
    <xf numFmtId="3" fontId="9" fillId="0" borderId="2" xfId="5" applyNumberFormat="1" applyFont="1" applyBorder="1"/>
    <xf numFmtId="3" fontId="3" fillId="0" borderId="2" xfId="5" applyNumberFormat="1" applyFont="1" applyFill="1" applyBorder="1" applyAlignment="1">
      <alignment shrinkToFit="1"/>
    </xf>
    <xf numFmtId="0" fontId="3" fillId="0" borderId="24" xfId="4" applyFont="1" applyFill="1" applyBorder="1" applyAlignment="1">
      <alignment shrinkToFit="1"/>
    </xf>
    <xf numFmtId="3" fontId="9" fillId="0" borderId="23" xfId="4" applyNumberFormat="1" applyFont="1" applyBorder="1"/>
    <xf numFmtId="0" fontId="9" fillId="0" borderId="23" xfId="4" applyFont="1" applyBorder="1"/>
    <xf numFmtId="0" fontId="10" fillId="5" borderId="24" xfId="4" applyFont="1" applyFill="1" applyBorder="1" applyAlignment="1">
      <alignment shrinkToFit="1"/>
    </xf>
    <xf numFmtId="3" fontId="11" fillId="5" borderId="23" xfId="4" applyNumberFormat="1" applyFont="1" applyFill="1" applyBorder="1"/>
    <xf numFmtId="0" fontId="3" fillId="0" borderId="24" xfId="5" applyFont="1" applyFill="1" applyBorder="1" applyAlignment="1">
      <alignment shrinkToFit="1"/>
    </xf>
    <xf numFmtId="3" fontId="9" fillId="0" borderId="23" xfId="5" applyNumberFormat="1" applyFont="1" applyBorder="1"/>
    <xf numFmtId="0" fontId="10" fillId="5" borderId="25" xfId="5" applyFont="1" applyFill="1" applyBorder="1" applyAlignment="1">
      <alignment shrinkToFit="1"/>
    </xf>
    <xf numFmtId="3" fontId="10" fillId="5" borderId="8" xfId="5" applyNumberFormat="1" applyFont="1" applyFill="1" applyBorder="1" applyAlignment="1">
      <alignment shrinkToFit="1"/>
    </xf>
    <xf numFmtId="3" fontId="10" fillId="5" borderId="8" xfId="3" applyNumberFormat="1" applyFont="1" applyFill="1" applyBorder="1" applyAlignment="1">
      <alignment shrinkToFit="1"/>
    </xf>
    <xf numFmtId="0" fontId="0" fillId="0" borderId="0" xfId="0" applyBorder="1"/>
    <xf numFmtId="0" fontId="8" fillId="0" borderId="26" xfId="0" applyFont="1" applyBorder="1"/>
    <xf numFmtId="3" fontId="2" fillId="0" borderId="9" xfId="0" applyNumberFormat="1" applyFont="1" applyFill="1" applyBorder="1" applyAlignment="1">
      <alignment shrinkToFit="1"/>
    </xf>
    <xf numFmtId="0" fontId="2" fillId="0" borderId="1" xfId="0" applyFont="1" applyFill="1" applyBorder="1" applyAlignment="1">
      <alignment shrinkToFit="1"/>
    </xf>
    <xf numFmtId="3" fontId="0" fillId="0" borderId="0" xfId="0" applyNumberFormat="1"/>
    <xf numFmtId="4" fontId="2" fillId="0" borderId="27" xfId="0" applyNumberFormat="1" applyFont="1" applyFill="1" applyBorder="1" applyAlignment="1">
      <alignment horizontal="center" shrinkToFit="1"/>
    </xf>
    <xf numFmtId="49" fontId="2" fillId="0" borderId="29" xfId="0" applyNumberFormat="1" applyFont="1" applyFill="1" applyBorder="1" applyAlignment="1">
      <alignment horizontal="center" vertical="center" shrinkToFit="1"/>
    </xf>
    <xf numFmtId="3" fontId="3" fillId="0" borderId="24" xfId="0" applyNumberFormat="1" applyFont="1" applyFill="1" applyBorder="1" applyAlignment="1">
      <alignment shrinkToFit="1"/>
    </xf>
    <xf numFmtId="3" fontId="3" fillId="0" borderId="2" xfId="0" applyNumberFormat="1" applyFont="1" applyFill="1" applyBorder="1" applyAlignment="1">
      <alignment shrinkToFit="1"/>
    </xf>
    <xf numFmtId="2" fontId="3" fillId="0" borderId="23" xfId="0" applyNumberFormat="1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2" fontId="3" fillId="0" borderId="34" xfId="0" applyNumberFormat="1" applyFont="1" applyFill="1" applyBorder="1" applyAlignment="1">
      <alignment shrinkToFit="1"/>
    </xf>
    <xf numFmtId="4" fontId="3" fillId="0" borderId="24" xfId="0" applyNumberFormat="1" applyFont="1" applyFill="1" applyBorder="1" applyAlignment="1">
      <alignment shrinkToFit="1"/>
    </xf>
    <xf numFmtId="4" fontId="3" fillId="0" borderId="23" xfId="0" applyNumberFormat="1" applyFont="1" applyFill="1" applyBorder="1" applyAlignment="1">
      <alignment shrinkToFit="1"/>
    </xf>
    <xf numFmtId="0" fontId="3" fillId="2" borderId="35" xfId="0" applyFont="1" applyFill="1" applyBorder="1" applyAlignment="1">
      <alignment shrinkToFit="1"/>
    </xf>
    <xf numFmtId="0" fontId="3" fillId="3" borderId="36" xfId="0" applyFont="1" applyFill="1" applyBorder="1" applyAlignment="1">
      <alignment shrinkToFit="1"/>
    </xf>
    <xf numFmtId="0" fontId="3" fillId="4" borderId="6" xfId="0" applyFont="1" applyFill="1" applyBorder="1" applyAlignment="1">
      <alignment shrinkToFit="1"/>
    </xf>
    <xf numFmtId="3" fontId="3" fillId="0" borderId="0" xfId="0" applyNumberFormat="1" applyFont="1" applyFill="1" applyBorder="1" applyAlignment="1">
      <alignment shrinkToFit="1"/>
    </xf>
    <xf numFmtId="3" fontId="9" fillId="0" borderId="0" xfId="0" applyNumberFormat="1" applyFont="1" applyBorder="1"/>
    <xf numFmtId="3" fontId="2" fillId="0" borderId="0" xfId="0" applyNumberFormat="1" applyFont="1" applyFill="1" applyBorder="1" applyAlignment="1">
      <alignment shrinkToFit="1"/>
    </xf>
    <xf numFmtId="3" fontId="0" fillId="0" borderId="1" xfId="0" applyNumberFormat="1" applyBorder="1"/>
    <xf numFmtId="3" fontId="3" fillId="0" borderId="1" xfId="6" applyNumberFormat="1" applyFont="1" applyFill="1" applyBorder="1" applyAlignment="1">
      <alignment shrinkToFit="1"/>
    </xf>
    <xf numFmtId="3" fontId="2" fillId="0" borderId="1" xfId="6" applyNumberFormat="1" applyFont="1" applyFill="1" applyBorder="1" applyAlignment="1">
      <alignment shrinkToFit="1"/>
    </xf>
    <xf numFmtId="0" fontId="12" fillId="0" borderId="0" xfId="0" applyFont="1"/>
    <xf numFmtId="0" fontId="2" fillId="0" borderId="11" xfId="0" applyFont="1" applyFill="1" applyBorder="1" applyAlignment="1">
      <alignment horizontal="center" shrinkToFit="1"/>
    </xf>
    <xf numFmtId="0" fontId="2" fillId="0" borderId="32" xfId="0" applyFont="1" applyFill="1" applyBorder="1" applyAlignment="1">
      <alignment horizontal="center" shrinkToFit="1"/>
    </xf>
    <xf numFmtId="1" fontId="2" fillId="0" borderId="27" xfId="0" applyNumberFormat="1" applyFont="1" applyFill="1" applyBorder="1" applyAlignment="1">
      <alignment horizontal="center" shrinkToFit="1"/>
    </xf>
    <xf numFmtId="1" fontId="2" fillId="0" borderId="28" xfId="0" applyNumberFormat="1" applyFont="1" applyFill="1" applyBorder="1" applyAlignment="1">
      <alignment horizontal="center" shrinkToFit="1"/>
    </xf>
    <xf numFmtId="1" fontId="2" fillId="0" borderId="29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 shrinkToFit="1"/>
    </xf>
    <xf numFmtId="0" fontId="2" fillId="0" borderId="28" xfId="0" applyFont="1" applyFill="1" applyBorder="1" applyAlignment="1">
      <alignment horizontal="center" shrinkToFit="1"/>
    </xf>
    <xf numFmtId="0" fontId="2" fillId="0" borderId="31" xfId="0" applyFont="1" applyFill="1" applyBorder="1" applyAlignment="1">
      <alignment horizontal="center" shrinkToFit="1"/>
    </xf>
    <xf numFmtId="0" fontId="0" fillId="0" borderId="10" xfId="0" applyBorder="1" applyAlignment="1">
      <alignment horizontal="center" vertical="center" textRotation="46"/>
    </xf>
    <xf numFmtId="0" fontId="0" fillId="0" borderId="19" xfId="0" applyBorder="1" applyAlignment="1">
      <alignment horizontal="center" vertical="center" textRotation="46"/>
    </xf>
    <xf numFmtId="0" fontId="0" fillId="0" borderId="20" xfId="0" applyBorder="1" applyAlignment="1">
      <alignment horizontal="center" vertical="center" textRotation="46"/>
    </xf>
    <xf numFmtId="0" fontId="0" fillId="0" borderId="10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20" xfId="0" applyBorder="1" applyAlignment="1">
      <alignment horizontal="center" vertical="center" textRotation="45"/>
    </xf>
  </cellXfs>
  <cellStyles count="7">
    <cellStyle name="Normal 2" xfId="6"/>
    <cellStyle name="Obično" xfId="0" builtinId="0"/>
    <cellStyle name="Obično 2" xfId="1"/>
    <cellStyle name="Obično 3" xfId="2"/>
    <cellStyle name="Obično 4" xfId="3"/>
    <cellStyle name="Obično 5" xfId="4"/>
    <cellStyle name="Obično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HR"/>
  <c:chart>
    <c:title>
      <c:tx>
        <c:rich>
          <a:bodyPr/>
          <a:lstStyle/>
          <a:p>
            <a:pPr>
              <a:defRPr/>
            </a:pPr>
            <a:r>
              <a:rPr lang="hr-HR" sz="1400"/>
              <a:t>Ostvareni broj dolazaka i noćenja u LSŽ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'SIJEČANJ-PROSINAC 2014-2013.'!$N$5</c:f>
              <c:strCache>
                <c:ptCount val="1"/>
                <c:pt idx="0">
                  <c:v>Strani turisti</c:v>
                </c:pt>
              </c:strCache>
            </c:strRef>
          </c:tx>
          <c:cat>
            <c:strLit>
              <c:ptCount val="4"/>
              <c:pt idx="0">
                <c:v>dolasci 2014</c:v>
              </c:pt>
              <c:pt idx="1">
                <c:v>nocenja 2014</c:v>
              </c:pt>
              <c:pt idx="2">
                <c:v>dolasci 2013</c:v>
              </c:pt>
              <c:pt idx="3">
                <c:v>nocenja 2013</c:v>
              </c:pt>
            </c:strLit>
          </c:cat>
          <c:val>
            <c:numRef>
              <c:f>('SIJEČANJ-PROSINAC 2014-2013.'!$O$5:$P$5,'SIJEČANJ-PROSINAC 2014-2013.'!$R$5:$S$5)</c:f>
              <c:numCache>
                <c:formatCode>#,##0</c:formatCode>
                <c:ptCount val="4"/>
                <c:pt idx="0">
                  <c:v>493468</c:v>
                </c:pt>
                <c:pt idx="1">
                  <c:v>1929529</c:v>
                </c:pt>
                <c:pt idx="2">
                  <c:v>465128</c:v>
                </c:pt>
                <c:pt idx="3">
                  <c:v>1835770</c:v>
                </c:pt>
              </c:numCache>
            </c:numRef>
          </c:val>
        </c:ser>
        <c:ser>
          <c:idx val="1"/>
          <c:order val="1"/>
          <c:tx>
            <c:strRef>
              <c:f>'SIJEČANJ-PROSINAC 2014-2013.'!$N$6</c:f>
              <c:strCache>
                <c:ptCount val="1"/>
                <c:pt idx="0">
                  <c:v>Domaći turisti</c:v>
                </c:pt>
              </c:strCache>
            </c:strRef>
          </c:tx>
          <c:cat>
            <c:strLit>
              <c:ptCount val="4"/>
              <c:pt idx="0">
                <c:v>dolasci 2014</c:v>
              </c:pt>
              <c:pt idx="1">
                <c:v>nocenja 2014</c:v>
              </c:pt>
              <c:pt idx="2">
                <c:v>dolasci 2013</c:v>
              </c:pt>
              <c:pt idx="3">
                <c:v>nocenja 2013</c:v>
              </c:pt>
            </c:strLit>
          </c:cat>
          <c:val>
            <c:numRef>
              <c:f>('SIJEČANJ-PROSINAC 2014-2013.'!$O$6:$P$6,'SIJEČANJ-PROSINAC 2014-2013.'!$R$6:$S$6)</c:f>
              <c:numCache>
                <c:formatCode>#,##0</c:formatCode>
                <c:ptCount val="4"/>
                <c:pt idx="0">
                  <c:v>28990</c:v>
                </c:pt>
                <c:pt idx="1">
                  <c:v>103106</c:v>
                </c:pt>
                <c:pt idx="2">
                  <c:v>27700</c:v>
                </c:pt>
                <c:pt idx="3">
                  <c:v>104688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78819712"/>
        <c:axId val="78821248"/>
        <c:axId val="0"/>
      </c:bar3DChart>
      <c:catAx>
        <c:axId val="78819712"/>
        <c:scaling>
          <c:orientation val="minMax"/>
        </c:scaling>
        <c:axPos val="b"/>
        <c:majorTickMark val="none"/>
        <c:tickLblPos val="nextTo"/>
        <c:crossAx val="78821248"/>
        <c:crosses val="autoZero"/>
        <c:auto val="1"/>
        <c:lblAlgn val="ctr"/>
        <c:lblOffset val="100"/>
      </c:catAx>
      <c:valAx>
        <c:axId val="78821248"/>
        <c:scaling>
          <c:orientation val="minMax"/>
        </c:scaling>
        <c:delete val="1"/>
        <c:axPos val="l"/>
        <c:numFmt formatCode="#,##0" sourceLinked="1"/>
        <c:tickLblPos val="none"/>
        <c:crossAx val="78819712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9</xdr:row>
      <xdr:rowOff>14287</xdr:rowOff>
    </xdr:from>
    <xdr:to>
      <xdr:col>21</xdr:col>
      <xdr:colOff>600075</xdr:colOff>
      <xdr:row>25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voje\AppData\Local\Microsoft\Windows\Temporary%20Internet%20Files\Content.Outlook\N7DKK9H7\turizam%202014_L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4"/>
      <sheetName val="gradovi i općine"/>
      <sheetName val="JLS"/>
      <sheetName val="Gospić"/>
      <sheetName val="Novalja"/>
      <sheetName val="Otočac"/>
      <sheetName val="Senj"/>
      <sheetName val="Plitvice"/>
      <sheetName val="Karlobag"/>
      <sheetName val="Perušić"/>
      <sheetName val="Stara Novalja"/>
      <sheetName val="List1"/>
      <sheetName val="List4"/>
      <sheetName val="List6"/>
      <sheetName val="po zemlj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O3">
            <v>2014</v>
          </cell>
          <cell r="R3">
            <v>2013</v>
          </cell>
          <cell r="U3" t="str">
            <v>indeks</v>
          </cell>
          <cell r="V3" t="str">
            <v>2014/13</v>
          </cell>
        </row>
        <row r="4">
          <cell r="O4" t="str">
            <v>dolasci</v>
          </cell>
          <cell r="P4" t="str">
            <v>noćenja</v>
          </cell>
          <cell r="Q4" t="str">
            <v>% noćenja</v>
          </cell>
          <cell r="R4" t="str">
            <v>dolasci</v>
          </cell>
          <cell r="S4" t="str">
            <v>noćenja</v>
          </cell>
          <cell r="T4" t="str">
            <v>% noćenja</v>
          </cell>
          <cell r="U4" t="str">
            <v>dolasci</v>
          </cell>
          <cell r="V4" t="str">
            <v>noćenja</v>
          </cell>
        </row>
        <row r="5">
          <cell r="N5" t="str">
            <v>Strani turisti</v>
          </cell>
        </row>
        <row r="6">
          <cell r="N6" t="str">
            <v>Domaći turisti</v>
          </cell>
        </row>
        <row r="7">
          <cell r="N7" t="str">
            <v>UKUPNO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4"/>
  <sheetViews>
    <sheetView topLeftCell="A67" workbookViewId="0">
      <selection activeCell="E91" sqref="E91"/>
    </sheetView>
  </sheetViews>
  <sheetFormatPr defaultRowHeight="12.75"/>
  <cols>
    <col min="1" max="1" width="19.5703125" style="11" customWidth="1"/>
    <col min="2" max="2" width="9.140625" style="17"/>
    <col min="3" max="3" width="10.140625" style="17" customWidth="1"/>
    <col min="4" max="4" width="7.5703125" style="15" customWidth="1"/>
    <col min="5" max="5" width="9.140625" style="11"/>
    <col min="6" max="6" width="10.140625" style="11" customWidth="1"/>
    <col min="7" max="7" width="7.5703125" style="15" customWidth="1"/>
    <col min="8" max="8" width="9.140625" style="10" customWidth="1"/>
    <col min="9" max="9" width="8.85546875" style="10" bestFit="1" customWidth="1"/>
  </cols>
  <sheetData>
    <row r="1" spans="1:13">
      <c r="A1" s="19" t="s">
        <v>63</v>
      </c>
      <c r="B1" s="20"/>
      <c r="C1" s="20"/>
      <c r="D1" s="21"/>
      <c r="E1" s="19"/>
      <c r="F1" s="19"/>
      <c r="G1" s="21"/>
      <c r="H1" s="22"/>
      <c r="I1" s="22"/>
    </row>
    <row r="2" spans="1:13" ht="13.5" thickBot="1">
      <c r="A2" s="19" t="s">
        <v>103</v>
      </c>
      <c r="B2" s="20"/>
      <c r="C2" s="20"/>
      <c r="D2" s="21"/>
      <c r="E2" s="19"/>
      <c r="F2" s="19"/>
      <c r="G2" s="21"/>
      <c r="H2" s="22"/>
      <c r="I2" s="22"/>
    </row>
    <row r="3" spans="1:13" ht="13.5" thickBot="1">
      <c r="A3" s="1"/>
      <c r="B3" s="16"/>
      <c r="C3" s="18">
        <v>2014</v>
      </c>
      <c r="D3" s="13"/>
      <c r="E3" s="1"/>
      <c r="F3" s="1">
        <v>2013</v>
      </c>
      <c r="G3" s="13"/>
      <c r="H3" s="2" t="s">
        <v>20</v>
      </c>
      <c r="I3" s="12" t="s">
        <v>97</v>
      </c>
      <c r="K3" s="109"/>
      <c r="L3" s="110"/>
      <c r="M3" s="92"/>
    </row>
    <row r="4" spans="1:13" ht="13.5" thickBot="1">
      <c r="A4" s="3" t="s">
        <v>0</v>
      </c>
      <c r="B4" s="5" t="s">
        <v>1</v>
      </c>
      <c r="C4" s="5" t="s">
        <v>2</v>
      </c>
      <c r="D4" s="14" t="s">
        <v>3</v>
      </c>
      <c r="E4" s="3" t="s">
        <v>1</v>
      </c>
      <c r="F4" s="3" t="s">
        <v>2</v>
      </c>
      <c r="G4" s="14" t="s">
        <v>3</v>
      </c>
      <c r="H4" s="4" t="s">
        <v>1</v>
      </c>
      <c r="I4" s="4" t="s">
        <v>2</v>
      </c>
    </row>
    <row r="5" spans="1:13" ht="13.5" thickBot="1">
      <c r="A5" s="3"/>
      <c r="B5" s="5"/>
      <c r="C5" s="5"/>
      <c r="D5" s="14"/>
      <c r="E5" s="3"/>
      <c r="F5" s="3"/>
      <c r="G5" s="14"/>
      <c r="H5" s="4"/>
      <c r="I5" s="4"/>
    </row>
    <row r="6" spans="1:13" ht="13.5" thickBot="1">
      <c r="A6" s="3" t="s">
        <v>64</v>
      </c>
      <c r="B6" s="5">
        <v>38</v>
      </c>
      <c r="C6" s="5">
        <v>38</v>
      </c>
      <c r="D6" s="14">
        <f t="shared" ref="D6:D37" si="0">C6/rujan2014*100</f>
        <v>1.339443073669369</v>
      </c>
      <c r="E6" s="5">
        <v>51</v>
      </c>
      <c r="F6" s="5">
        <v>51</v>
      </c>
      <c r="G6" s="14">
        <f t="shared" ref="G6:G37" si="1">F6/rujan2013*100</f>
        <v>2.590147282884713</v>
      </c>
      <c r="H6" s="4">
        <f>B6/E6*100</f>
        <v>74.509803921568633</v>
      </c>
      <c r="I6" s="4">
        <f>C6/F6*100</f>
        <v>74.509803921568633</v>
      </c>
    </row>
    <row r="7" spans="1:13" ht="13.5" thickBot="1">
      <c r="A7" s="3" t="s">
        <v>67</v>
      </c>
      <c r="B7" s="5">
        <v>0</v>
      </c>
      <c r="C7" s="5">
        <v>0</v>
      </c>
      <c r="D7" s="14">
        <f t="shared" si="0"/>
        <v>0</v>
      </c>
      <c r="E7" s="5"/>
      <c r="F7" s="5">
        <v>0</v>
      </c>
      <c r="G7" s="14">
        <f t="shared" si="1"/>
        <v>0</v>
      </c>
      <c r="H7" s="4" t="e">
        <f t="shared" ref="H7:H70" si="2">B7/E7*100</f>
        <v>#DIV/0!</v>
      </c>
      <c r="I7" s="4" t="e">
        <f t="shared" ref="I7:I70" si="3">C7/F7*100</f>
        <v>#DIV/0!</v>
      </c>
    </row>
    <row r="8" spans="1:13" ht="13.5" thickBot="1">
      <c r="A8" s="3" t="s">
        <v>27</v>
      </c>
      <c r="B8" s="5">
        <v>33</v>
      </c>
      <c r="C8" s="5">
        <v>49</v>
      </c>
      <c r="D8" s="14">
        <f t="shared" si="0"/>
        <v>1.7271765949947127</v>
      </c>
      <c r="E8" s="5">
        <v>20</v>
      </c>
      <c r="F8" s="5">
        <v>30</v>
      </c>
      <c r="G8" s="14">
        <f t="shared" si="1"/>
        <v>1.5236160487557135</v>
      </c>
      <c r="H8" s="4">
        <f t="shared" si="2"/>
        <v>165</v>
      </c>
      <c r="I8" s="4">
        <f t="shared" si="3"/>
        <v>163.33333333333334</v>
      </c>
    </row>
    <row r="9" spans="1:13" ht="13.5" thickBot="1">
      <c r="A9" s="3" t="s">
        <v>5</v>
      </c>
      <c r="B9" s="5">
        <v>13</v>
      </c>
      <c r="C9" s="5">
        <v>23</v>
      </c>
      <c r="D9" s="14">
        <f t="shared" si="0"/>
        <v>0.81071554458935491</v>
      </c>
      <c r="E9" s="5">
        <v>18</v>
      </c>
      <c r="F9" s="5">
        <v>34</v>
      </c>
      <c r="G9" s="14">
        <f t="shared" si="1"/>
        <v>1.7267648552564754</v>
      </c>
      <c r="H9" s="4">
        <f t="shared" si="2"/>
        <v>72.222222222222214</v>
      </c>
      <c r="I9" s="4">
        <f t="shared" si="3"/>
        <v>67.64705882352942</v>
      </c>
    </row>
    <row r="10" spans="1:13" ht="13.5" thickBot="1">
      <c r="A10" s="3" t="s">
        <v>7</v>
      </c>
      <c r="B10" s="5">
        <v>26</v>
      </c>
      <c r="C10" s="5">
        <v>138</v>
      </c>
      <c r="D10" s="14">
        <f t="shared" si="0"/>
        <v>4.8642932675361292</v>
      </c>
      <c r="E10" s="5">
        <v>32</v>
      </c>
      <c r="F10" s="5">
        <v>139</v>
      </c>
      <c r="G10" s="14">
        <f t="shared" si="1"/>
        <v>7.0594210259014734</v>
      </c>
      <c r="H10" s="4">
        <f t="shared" si="2"/>
        <v>81.25</v>
      </c>
      <c r="I10" s="4">
        <f t="shared" si="3"/>
        <v>99.280575539568346</v>
      </c>
    </row>
    <row r="11" spans="1:13" ht="13.5" thickBot="1">
      <c r="A11" s="3" t="s">
        <v>6</v>
      </c>
      <c r="B11" s="5">
        <v>0</v>
      </c>
      <c r="C11" s="5">
        <v>0</v>
      </c>
      <c r="D11" s="14">
        <f t="shared" si="0"/>
        <v>0</v>
      </c>
      <c r="E11" s="5">
        <v>7</v>
      </c>
      <c r="F11" s="5">
        <v>9</v>
      </c>
      <c r="G11" s="14">
        <f t="shared" si="1"/>
        <v>0.45708481462671408</v>
      </c>
      <c r="H11" s="4">
        <f t="shared" si="2"/>
        <v>0</v>
      </c>
      <c r="I11" s="4">
        <f t="shared" si="3"/>
        <v>0</v>
      </c>
    </row>
    <row r="12" spans="1:13" ht="13.5" thickBot="1">
      <c r="A12" s="3" t="s">
        <v>47</v>
      </c>
      <c r="B12" s="5">
        <v>0</v>
      </c>
      <c r="C12" s="5">
        <v>0</v>
      </c>
      <c r="D12" s="14">
        <f t="shared" si="0"/>
        <v>0</v>
      </c>
      <c r="E12" s="5"/>
      <c r="F12" s="5">
        <v>0</v>
      </c>
      <c r="G12" s="14">
        <f t="shared" si="1"/>
        <v>0</v>
      </c>
      <c r="H12" s="4" t="e">
        <f t="shared" si="2"/>
        <v>#DIV/0!</v>
      </c>
      <c r="I12" s="4" t="e">
        <f t="shared" si="3"/>
        <v>#DIV/0!</v>
      </c>
    </row>
    <row r="13" spans="1:13" ht="13.5" thickBot="1">
      <c r="A13" s="3" t="s">
        <v>56</v>
      </c>
      <c r="B13" s="5">
        <v>7</v>
      </c>
      <c r="C13" s="5">
        <v>9</v>
      </c>
      <c r="D13" s="14">
        <f t="shared" si="0"/>
        <v>0.31723651744800846</v>
      </c>
      <c r="E13" s="5"/>
      <c r="F13" s="5">
        <v>0</v>
      </c>
      <c r="G13" s="14">
        <f t="shared" si="1"/>
        <v>0</v>
      </c>
      <c r="H13" s="4" t="e">
        <f t="shared" si="2"/>
        <v>#DIV/0!</v>
      </c>
      <c r="I13" s="4" t="e">
        <f t="shared" si="3"/>
        <v>#DIV/0!</v>
      </c>
    </row>
    <row r="14" spans="1:13" ht="13.5" thickBot="1">
      <c r="A14" s="3" t="s">
        <v>28</v>
      </c>
      <c r="B14" s="5">
        <v>0</v>
      </c>
      <c r="C14" s="5">
        <v>0</v>
      </c>
      <c r="D14" s="14">
        <f t="shared" si="0"/>
        <v>0</v>
      </c>
      <c r="E14" s="5">
        <v>5</v>
      </c>
      <c r="F14" s="5">
        <v>5</v>
      </c>
      <c r="G14" s="14">
        <f t="shared" si="1"/>
        <v>0.25393600812595224</v>
      </c>
      <c r="H14" s="4">
        <f t="shared" si="2"/>
        <v>0</v>
      </c>
      <c r="I14" s="4">
        <f t="shared" si="3"/>
        <v>0</v>
      </c>
    </row>
    <row r="15" spans="1:13" ht="13.5" thickBot="1">
      <c r="A15" s="3" t="s">
        <v>48</v>
      </c>
      <c r="B15" s="5">
        <v>0</v>
      </c>
      <c r="C15" s="5">
        <v>0</v>
      </c>
      <c r="D15" s="14">
        <f t="shared" si="0"/>
        <v>0</v>
      </c>
      <c r="E15" s="5"/>
      <c r="F15" s="5">
        <v>0</v>
      </c>
      <c r="G15" s="14">
        <f t="shared" si="1"/>
        <v>0</v>
      </c>
      <c r="H15" s="4" t="e">
        <f t="shared" si="2"/>
        <v>#DIV/0!</v>
      </c>
      <c r="I15" s="4" t="e">
        <f t="shared" si="3"/>
        <v>#DIV/0!</v>
      </c>
    </row>
    <row r="16" spans="1:13" ht="13.5" thickBot="1">
      <c r="A16" s="3" t="s">
        <v>45</v>
      </c>
      <c r="B16" s="5">
        <v>23</v>
      </c>
      <c r="C16" s="5">
        <v>23</v>
      </c>
      <c r="D16" s="14">
        <f t="shared" si="0"/>
        <v>0.81071554458935491</v>
      </c>
      <c r="E16" s="5">
        <v>21</v>
      </c>
      <c r="F16" s="5">
        <v>21</v>
      </c>
      <c r="G16" s="14">
        <f t="shared" si="1"/>
        <v>1.0665312341289994</v>
      </c>
      <c r="H16" s="4">
        <f t="shared" si="2"/>
        <v>109.52380952380953</v>
      </c>
      <c r="I16" s="4">
        <f t="shared" si="3"/>
        <v>109.52380952380953</v>
      </c>
    </row>
    <row r="17" spans="1:9" ht="13.5" thickBot="1">
      <c r="A17" s="3" t="s">
        <v>8</v>
      </c>
      <c r="B17" s="5">
        <v>7</v>
      </c>
      <c r="C17" s="5">
        <v>7</v>
      </c>
      <c r="D17" s="14">
        <f t="shared" si="0"/>
        <v>0.24673951357067325</v>
      </c>
      <c r="E17" s="5">
        <v>15</v>
      </c>
      <c r="F17" s="5">
        <v>15</v>
      </c>
      <c r="G17" s="14">
        <f t="shared" si="1"/>
        <v>0.76180802437785677</v>
      </c>
      <c r="H17" s="4">
        <f t="shared" si="2"/>
        <v>46.666666666666664</v>
      </c>
      <c r="I17" s="4">
        <f t="shared" si="3"/>
        <v>46.666666666666664</v>
      </c>
    </row>
    <row r="18" spans="1:9" ht="13.5" thickBot="1">
      <c r="A18" s="3" t="s">
        <v>68</v>
      </c>
      <c r="B18" s="5">
        <v>0</v>
      </c>
      <c r="C18" s="5">
        <v>0</v>
      </c>
      <c r="D18" s="14">
        <f t="shared" si="0"/>
        <v>0</v>
      </c>
      <c r="E18" s="5"/>
      <c r="F18" s="5">
        <v>0</v>
      </c>
      <c r="G18" s="14">
        <f t="shared" si="1"/>
        <v>0</v>
      </c>
      <c r="H18" s="4" t="e">
        <f t="shared" si="2"/>
        <v>#DIV/0!</v>
      </c>
      <c r="I18" s="4" t="e">
        <f t="shared" si="3"/>
        <v>#DIV/0!</v>
      </c>
    </row>
    <row r="19" spans="1:9" ht="13.5" thickBot="1">
      <c r="A19" s="3" t="s">
        <v>21</v>
      </c>
      <c r="B19" s="5">
        <v>0</v>
      </c>
      <c r="C19" s="5">
        <v>0</v>
      </c>
      <c r="D19" s="14">
        <f t="shared" si="0"/>
        <v>0</v>
      </c>
      <c r="E19" s="5"/>
      <c r="F19" s="5">
        <v>0</v>
      </c>
      <c r="G19" s="14">
        <f t="shared" si="1"/>
        <v>0</v>
      </c>
      <c r="H19" s="4" t="e">
        <f t="shared" si="2"/>
        <v>#DIV/0!</v>
      </c>
      <c r="I19" s="4" t="e">
        <f t="shared" si="3"/>
        <v>#DIV/0!</v>
      </c>
    </row>
    <row r="20" spans="1:9" ht="13.5" thickBot="1">
      <c r="A20" s="3" t="s">
        <v>29</v>
      </c>
      <c r="B20" s="5">
        <v>0</v>
      </c>
      <c r="C20" s="5">
        <v>0</v>
      </c>
      <c r="D20" s="14">
        <f t="shared" si="0"/>
        <v>0</v>
      </c>
      <c r="E20" s="5"/>
      <c r="F20" s="5">
        <v>0</v>
      </c>
      <c r="G20" s="14">
        <f t="shared" si="1"/>
        <v>0</v>
      </c>
      <c r="H20" s="4" t="e">
        <f t="shared" si="2"/>
        <v>#DIV/0!</v>
      </c>
      <c r="I20" s="4" t="e">
        <f t="shared" si="3"/>
        <v>#DIV/0!</v>
      </c>
    </row>
    <row r="21" spans="1:9" ht="13.5" thickBot="1">
      <c r="A21" s="3" t="s">
        <v>30</v>
      </c>
      <c r="B21" s="5">
        <v>0</v>
      </c>
      <c r="C21" s="5">
        <v>0</v>
      </c>
      <c r="D21" s="14">
        <f t="shared" si="0"/>
        <v>0</v>
      </c>
      <c r="E21" s="5"/>
      <c r="F21" s="5">
        <v>0</v>
      </c>
      <c r="G21" s="14">
        <f t="shared" si="1"/>
        <v>0</v>
      </c>
      <c r="H21" s="4" t="e">
        <f t="shared" si="2"/>
        <v>#DIV/0!</v>
      </c>
      <c r="I21" s="4" t="e">
        <f t="shared" si="3"/>
        <v>#DIV/0!</v>
      </c>
    </row>
    <row r="22" spans="1:9" ht="13.5" thickBot="1">
      <c r="A22" s="3" t="s">
        <v>9</v>
      </c>
      <c r="B22" s="5">
        <v>40</v>
      </c>
      <c r="C22" s="5">
        <v>92</v>
      </c>
      <c r="D22" s="14">
        <f t="shared" si="0"/>
        <v>3.2428621783574196</v>
      </c>
      <c r="E22" s="5">
        <v>29</v>
      </c>
      <c r="F22" s="5">
        <v>35</v>
      </c>
      <c r="G22" s="14">
        <f t="shared" si="1"/>
        <v>1.7775520568816656</v>
      </c>
      <c r="H22" s="4">
        <f t="shared" si="2"/>
        <v>137.93103448275863</v>
      </c>
      <c r="I22" s="4">
        <f t="shared" si="3"/>
        <v>262.85714285714283</v>
      </c>
    </row>
    <row r="23" spans="1:9" ht="13.5" thickBot="1">
      <c r="A23" s="3" t="s">
        <v>31</v>
      </c>
      <c r="B23" s="5">
        <v>0</v>
      </c>
      <c r="C23" s="5">
        <v>0</v>
      </c>
      <c r="D23" s="14">
        <f t="shared" si="0"/>
        <v>0</v>
      </c>
      <c r="E23" s="5"/>
      <c r="F23" s="5">
        <v>0</v>
      </c>
      <c r="G23" s="14">
        <f t="shared" si="1"/>
        <v>0</v>
      </c>
      <c r="H23" s="4" t="e">
        <f t="shared" si="2"/>
        <v>#DIV/0!</v>
      </c>
      <c r="I23" s="4" t="e">
        <f t="shared" si="3"/>
        <v>#DIV/0!</v>
      </c>
    </row>
    <row r="24" spans="1:9" ht="13.5" thickBot="1">
      <c r="A24" s="3" t="s">
        <v>80</v>
      </c>
      <c r="B24" s="5">
        <v>23</v>
      </c>
      <c r="C24" s="5">
        <v>23</v>
      </c>
      <c r="D24" s="14">
        <f t="shared" si="0"/>
        <v>0.81071554458935491</v>
      </c>
      <c r="E24" s="5"/>
      <c r="F24" s="5">
        <v>0</v>
      </c>
      <c r="G24" s="14">
        <f t="shared" si="1"/>
        <v>0</v>
      </c>
      <c r="H24" s="4" t="e">
        <f t="shared" si="2"/>
        <v>#DIV/0!</v>
      </c>
      <c r="I24" s="4" t="e">
        <f t="shared" si="3"/>
        <v>#DIV/0!</v>
      </c>
    </row>
    <row r="25" spans="1:9" ht="13.5" thickBot="1">
      <c r="A25" s="3" t="s">
        <v>70</v>
      </c>
      <c r="B25" s="5">
        <v>2</v>
      </c>
      <c r="C25" s="5">
        <v>2</v>
      </c>
      <c r="D25" s="14">
        <f t="shared" si="0"/>
        <v>7.0497003877335207E-2</v>
      </c>
      <c r="E25" s="5"/>
      <c r="F25" s="5">
        <v>0</v>
      </c>
      <c r="G25" s="14">
        <f t="shared" si="1"/>
        <v>0</v>
      </c>
      <c r="H25" s="4" t="e">
        <f t="shared" si="2"/>
        <v>#DIV/0!</v>
      </c>
      <c r="I25" s="4" t="e">
        <f t="shared" si="3"/>
        <v>#DIV/0!</v>
      </c>
    </row>
    <row r="26" spans="1:9" ht="13.5" thickBot="1">
      <c r="A26" s="3" t="s">
        <v>71</v>
      </c>
      <c r="B26" s="5">
        <v>39</v>
      </c>
      <c r="C26" s="5">
        <v>39</v>
      </c>
      <c r="D26" s="14">
        <f t="shared" si="0"/>
        <v>1.3746915756080367</v>
      </c>
      <c r="E26" s="5"/>
      <c r="F26" s="5">
        <v>0</v>
      </c>
      <c r="G26" s="14">
        <f t="shared" si="1"/>
        <v>0</v>
      </c>
      <c r="H26" s="4" t="e">
        <f t="shared" si="2"/>
        <v>#DIV/0!</v>
      </c>
      <c r="I26" s="4" t="e">
        <f t="shared" si="3"/>
        <v>#DIV/0!</v>
      </c>
    </row>
    <row r="27" spans="1:9" ht="13.5" thickBot="1">
      <c r="A27" s="3" t="s">
        <v>32</v>
      </c>
      <c r="B27" s="5">
        <v>0</v>
      </c>
      <c r="C27" s="5">
        <v>0</v>
      </c>
      <c r="D27" s="14">
        <f t="shared" si="0"/>
        <v>0</v>
      </c>
      <c r="E27" s="5">
        <v>13</v>
      </c>
      <c r="F27" s="5">
        <v>50</v>
      </c>
      <c r="G27" s="14">
        <f t="shared" si="1"/>
        <v>2.5393600812595225</v>
      </c>
      <c r="H27" s="4">
        <f t="shared" si="2"/>
        <v>0</v>
      </c>
      <c r="I27" s="4">
        <f t="shared" si="3"/>
        <v>0</v>
      </c>
    </row>
    <row r="28" spans="1:9" ht="13.5" thickBot="1">
      <c r="A28" s="3" t="s">
        <v>33</v>
      </c>
      <c r="B28" s="5">
        <v>0</v>
      </c>
      <c r="C28" s="5">
        <v>0</v>
      </c>
      <c r="D28" s="14">
        <f t="shared" si="0"/>
        <v>0</v>
      </c>
      <c r="E28" s="5"/>
      <c r="F28" s="5">
        <v>0</v>
      </c>
      <c r="G28" s="14">
        <f t="shared" si="1"/>
        <v>0</v>
      </c>
      <c r="H28" s="4" t="e">
        <f t="shared" si="2"/>
        <v>#DIV/0!</v>
      </c>
      <c r="I28" s="4" t="e">
        <f t="shared" si="3"/>
        <v>#DIV/0!</v>
      </c>
    </row>
    <row r="29" spans="1:9" ht="13.5" thickBot="1">
      <c r="A29" s="3" t="s">
        <v>10</v>
      </c>
      <c r="B29" s="5">
        <v>315</v>
      </c>
      <c r="C29" s="5">
        <v>528</v>
      </c>
      <c r="D29" s="14">
        <f t="shared" si="0"/>
        <v>18.611209023616496</v>
      </c>
      <c r="E29" s="5">
        <v>324</v>
      </c>
      <c r="F29" s="5">
        <v>440</v>
      </c>
      <c r="G29" s="14">
        <f t="shared" si="1"/>
        <v>22.346368715083798</v>
      </c>
      <c r="H29" s="4">
        <f t="shared" si="2"/>
        <v>97.222222222222214</v>
      </c>
      <c r="I29" s="4">
        <f t="shared" si="3"/>
        <v>120</v>
      </c>
    </row>
    <row r="30" spans="1:9" ht="13.5" thickBot="1">
      <c r="A30" s="3" t="s">
        <v>22</v>
      </c>
      <c r="B30" s="5">
        <v>6</v>
      </c>
      <c r="C30" s="5">
        <v>8</v>
      </c>
      <c r="D30" s="14">
        <f t="shared" si="0"/>
        <v>0.28198801550934083</v>
      </c>
      <c r="E30" s="5">
        <v>4</v>
      </c>
      <c r="F30" s="5">
        <v>4</v>
      </c>
      <c r="G30" s="14">
        <f t="shared" si="1"/>
        <v>0.20314880650076178</v>
      </c>
      <c r="H30" s="4">
        <f t="shared" si="2"/>
        <v>150</v>
      </c>
      <c r="I30" s="4">
        <f t="shared" si="3"/>
        <v>200</v>
      </c>
    </row>
    <row r="31" spans="1:9" ht="13.5" thickBot="1">
      <c r="A31" s="3" t="s">
        <v>34</v>
      </c>
      <c r="B31" s="5">
        <v>586</v>
      </c>
      <c r="C31" s="5">
        <v>588</v>
      </c>
      <c r="D31" s="14">
        <f t="shared" si="0"/>
        <v>20.726119139936554</v>
      </c>
      <c r="E31" s="5">
        <v>415</v>
      </c>
      <c r="F31" s="5">
        <v>419</v>
      </c>
      <c r="G31" s="14">
        <f t="shared" si="1"/>
        <v>21.2798374809548</v>
      </c>
      <c r="H31" s="4">
        <f t="shared" si="2"/>
        <v>141.20481927710844</v>
      </c>
      <c r="I31" s="4">
        <f t="shared" si="3"/>
        <v>140.33412887828163</v>
      </c>
    </row>
    <row r="32" spans="1:9" ht="13.5" thickBot="1">
      <c r="A32" s="3" t="s">
        <v>72</v>
      </c>
      <c r="B32" s="5">
        <v>0</v>
      </c>
      <c r="C32" s="5">
        <v>0</v>
      </c>
      <c r="D32" s="14">
        <f t="shared" si="0"/>
        <v>0</v>
      </c>
      <c r="E32" s="5"/>
      <c r="F32" s="5">
        <v>0</v>
      </c>
      <c r="G32" s="14">
        <f t="shared" si="1"/>
        <v>0</v>
      </c>
      <c r="H32" s="4" t="e">
        <f t="shared" si="2"/>
        <v>#DIV/0!</v>
      </c>
      <c r="I32" s="4" t="e">
        <f t="shared" si="3"/>
        <v>#DIV/0!</v>
      </c>
    </row>
    <row r="33" spans="1:9" ht="13.5" thickBot="1">
      <c r="A33" s="3" t="s">
        <v>53</v>
      </c>
      <c r="B33" s="5">
        <v>0</v>
      </c>
      <c r="C33" s="5">
        <v>0</v>
      </c>
      <c r="D33" s="14">
        <f t="shared" si="0"/>
        <v>0</v>
      </c>
      <c r="E33" s="5">
        <v>1</v>
      </c>
      <c r="F33" s="5">
        <v>1</v>
      </c>
      <c r="G33" s="14">
        <f t="shared" si="1"/>
        <v>5.0787201625190445E-2</v>
      </c>
      <c r="H33" s="4">
        <f t="shared" si="2"/>
        <v>0</v>
      </c>
      <c r="I33" s="4">
        <f t="shared" si="3"/>
        <v>0</v>
      </c>
    </row>
    <row r="34" spans="1:9" ht="13.5" thickBot="1">
      <c r="A34" s="3" t="s">
        <v>35</v>
      </c>
      <c r="B34" s="5">
        <v>0</v>
      </c>
      <c r="C34" s="5">
        <v>0</v>
      </c>
      <c r="D34" s="14">
        <f t="shared" si="0"/>
        <v>0</v>
      </c>
      <c r="E34" s="5">
        <v>3</v>
      </c>
      <c r="F34" s="5">
        <v>5</v>
      </c>
      <c r="G34" s="14">
        <f t="shared" si="1"/>
        <v>0.25393600812595224</v>
      </c>
      <c r="H34" s="4">
        <f t="shared" si="2"/>
        <v>0</v>
      </c>
      <c r="I34" s="4">
        <f t="shared" si="3"/>
        <v>0</v>
      </c>
    </row>
    <row r="35" spans="1:9" ht="13.5" thickBot="1">
      <c r="A35" s="3" t="s">
        <v>73</v>
      </c>
      <c r="B35" s="5">
        <v>0</v>
      </c>
      <c r="C35" s="5">
        <v>0</v>
      </c>
      <c r="D35" s="14">
        <f t="shared" si="0"/>
        <v>0</v>
      </c>
      <c r="E35" s="5"/>
      <c r="F35" s="5">
        <v>0</v>
      </c>
      <c r="G35" s="14">
        <f t="shared" si="1"/>
        <v>0</v>
      </c>
      <c r="H35" s="4" t="e">
        <f t="shared" si="2"/>
        <v>#DIV/0!</v>
      </c>
      <c r="I35" s="4" t="e">
        <f t="shared" si="3"/>
        <v>#DIV/0!</v>
      </c>
    </row>
    <row r="36" spans="1:9" ht="13.5" thickBot="1">
      <c r="A36" s="3" t="s">
        <v>74</v>
      </c>
      <c r="B36" s="5">
        <v>0</v>
      </c>
      <c r="C36" s="5">
        <v>0</v>
      </c>
      <c r="D36" s="14">
        <f t="shared" si="0"/>
        <v>0</v>
      </c>
      <c r="E36" s="5"/>
      <c r="F36" s="5">
        <v>0</v>
      </c>
      <c r="G36" s="14">
        <f t="shared" si="1"/>
        <v>0</v>
      </c>
      <c r="H36" s="4" t="e">
        <f t="shared" si="2"/>
        <v>#DIV/0!</v>
      </c>
      <c r="I36" s="4" t="e">
        <f t="shared" si="3"/>
        <v>#DIV/0!</v>
      </c>
    </row>
    <row r="37" spans="1:9" ht="13.5" thickBot="1">
      <c r="A37" s="3" t="s">
        <v>58</v>
      </c>
      <c r="B37" s="5">
        <v>59</v>
      </c>
      <c r="C37" s="5">
        <v>66</v>
      </c>
      <c r="D37" s="14">
        <f t="shared" si="0"/>
        <v>2.326401127952062</v>
      </c>
      <c r="E37" s="5">
        <v>16</v>
      </c>
      <c r="F37" s="5">
        <v>17</v>
      </c>
      <c r="G37" s="14">
        <f t="shared" si="1"/>
        <v>0.86338242762823769</v>
      </c>
      <c r="H37" s="4">
        <f t="shared" si="2"/>
        <v>368.75</v>
      </c>
      <c r="I37" s="4">
        <f t="shared" si="3"/>
        <v>388.23529411764707</v>
      </c>
    </row>
    <row r="38" spans="1:9" ht="13.5" thickBot="1">
      <c r="A38" s="3" t="s">
        <v>59</v>
      </c>
      <c r="B38" s="5">
        <v>711</v>
      </c>
      <c r="C38" s="5">
        <v>722</v>
      </c>
      <c r="D38" s="14">
        <f t="shared" ref="D38:D69" si="4">C38/rujan2014*100</f>
        <v>25.449418399718009</v>
      </c>
      <c r="E38" s="5">
        <v>337</v>
      </c>
      <c r="F38" s="5">
        <v>347</v>
      </c>
      <c r="G38" s="14">
        <f t="shared" ref="G38:G69" si="5">F38/rujan2013*100</f>
        <v>17.623158963941087</v>
      </c>
      <c r="H38" s="4">
        <f t="shared" si="2"/>
        <v>210.97922848664689</v>
      </c>
      <c r="I38" s="4">
        <f t="shared" si="3"/>
        <v>208.0691642651297</v>
      </c>
    </row>
    <row r="39" spans="1:9" ht="13.5" thickBot="1">
      <c r="A39" s="3" t="s">
        <v>78</v>
      </c>
      <c r="B39" s="5">
        <v>23</v>
      </c>
      <c r="C39" s="5">
        <v>23</v>
      </c>
      <c r="D39" s="14">
        <f t="shared" si="4"/>
        <v>0.81071554458935491</v>
      </c>
      <c r="E39" s="5">
        <v>29</v>
      </c>
      <c r="F39" s="5">
        <v>29</v>
      </c>
      <c r="G39" s="14">
        <f t="shared" si="5"/>
        <v>1.4728288471305231</v>
      </c>
      <c r="H39" s="4">
        <f t="shared" si="2"/>
        <v>79.310344827586206</v>
      </c>
      <c r="I39" s="4">
        <f t="shared" si="3"/>
        <v>79.310344827586206</v>
      </c>
    </row>
    <row r="40" spans="1:9" ht="13.5" thickBot="1">
      <c r="A40" s="3" t="s">
        <v>75</v>
      </c>
      <c r="B40" s="5">
        <v>0</v>
      </c>
      <c r="C40" s="5">
        <v>0</v>
      </c>
      <c r="D40" s="14">
        <f t="shared" si="4"/>
        <v>0</v>
      </c>
      <c r="E40" s="5"/>
      <c r="F40" s="5">
        <v>0</v>
      </c>
      <c r="G40" s="14">
        <f t="shared" si="5"/>
        <v>0</v>
      </c>
      <c r="H40" s="4" t="e">
        <f t="shared" si="2"/>
        <v>#DIV/0!</v>
      </c>
      <c r="I40" s="4" t="e">
        <f t="shared" si="3"/>
        <v>#DIV/0!</v>
      </c>
    </row>
    <row r="41" spans="1:9" ht="13.5" thickBot="1">
      <c r="A41" s="3" t="s">
        <v>36</v>
      </c>
      <c r="B41" s="5">
        <v>0</v>
      </c>
      <c r="C41" s="5">
        <v>0</v>
      </c>
      <c r="D41" s="14">
        <f t="shared" si="4"/>
        <v>0</v>
      </c>
      <c r="E41" s="5">
        <v>4</v>
      </c>
      <c r="F41" s="5">
        <v>4</v>
      </c>
      <c r="G41" s="14">
        <f t="shared" si="5"/>
        <v>0.20314880650076178</v>
      </c>
      <c r="H41" s="4">
        <f t="shared" si="2"/>
        <v>0</v>
      </c>
      <c r="I41" s="4">
        <f t="shared" si="3"/>
        <v>0</v>
      </c>
    </row>
    <row r="42" spans="1:9" ht="13.5" thickBot="1">
      <c r="A42" s="3" t="s">
        <v>79</v>
      </c>
      <c r="B42" s="5">
        <v>0</v>
      </c>
      <c r="C42" s="5">
        <v>0</v>
      </c>
      <c r="D42" s="14">
        <f t="shared" si="4"/>
        <v>0</v>
      </c>
      <c r="E42" s="5"/>
      <c r="F42" s="5">
        <v>0</v>
      </c>
      <c r="G42" s="14">
        <f t="shared" si="5"/>
        <v>0</v>
      </c>
      <c r="H42" s="4" t="e">
        <f t="shared" si="2"/>
        <v>#DIV/0!</v>
      </c>
      <c r="I42" s="4" t="e">
        <f t="shared" si="3"/>
        <v>#DIV/0!</v>
      </c>
    </row>
    <row r="43" spans="1:9" ht="13.5" thickBot="1">
      <c r="A43" s="3" t="s">
        <v>37</v>
      </c>
      <c r="B43" s="5">
        <v>0</v>
      </c>
      <c r="C43" s="5">
        <v>0</v>
      </c>
      <c r="D43" s="14">
        <f t="shared" si="4"/>
        <v>0</v>
      </c>
      <c r="E43" s="5">
        <v>1</v>
      </c>
      <c r="F43" s="5">
        <v>1</v>
      </c>
      <c r="G43" s="14">
        <f t="shared" si="5"/>
        <v>5.0787201625190445E-2</v>
      </c>
      <c r="H43" s="4">
        <f t="shared" si="2"/>
        <v>0</v>
      </c>
      <c r="I43" s="4">
        <f t="shared" si="3"/>
        <v>0</v>
      </c>
    </row>
    <row r="44" spans="1:9" ht="13.5" thickBot="1">
      <c r="A44" s="3" t="s">
        <v>49</v>
      </c>
      <c r="B44" s="5">
        <v>0</v>
      </c>
      <c r="C44" s="5">
        <v>0</v>
      </c>
      <c r="D44" s="14">
        <f t="shared" si="4"/>
        <v>0</v>
      </c>
      <c r="E44" s="5">
        <v>3</v>
      </c>
      <c r="F44" s="5">
        <v>3</v>
      </c>
      <c r="G44" s="14">
        <f t="shared" si="5"/>
        <v>0.15236160487557138</v>
      </c>
      <c r="H44" s="4">
        <f t="shared" si="2"/>
        <v>0</v>
      </c>
      <c r="I44" s="4">
        <f t="shared" si="3"/>
        <v>0</v>
      </c>
    </row>
    <row r="45" spans="1:9" ht="13.5" thickBot="1">
      <c r="A45" s="3" t="s">
        <v>11</v>
      </c>
      <c r="B45" s="5">
        <v>7</v>
      </c>
      <c r="C45" s="5">
        <v>9</v>
      </c>
      <c r="D45" s="14">
        <f t="shared" si="4"/>
        <v>0.31723651744800846</v>
      </c>
      <c r="E45" s="5">
        <v>10</v>
      </c>
      <c r="F45" s="5">
        <v>16</v>
      </c>
      <c r="G45" s="14">
        <f t="shared" si="5"/>
        <v>0.81259522600304712</v>
      </c>
      <c r="H45" s="4">
        <f t="shared" si="2"/>
        <v>70</v>
      </c>
      <c r="I45" s="4">
        <f t="shared" si="3"/>
        <v>56.25</v>
      </c>
    </row>
    <row r="46" spans="1:9" ht="13.5" thickBot="1">
      <c r="A46" s="3" t="s">
        <v>81</v>
      </c>
      <c r="B46" s="5">
        <v>0</v>
      </c>
      <c r="C46" s="5">
        <v>0</v>
      </c>
      <c r="D46" s="14">
        <f t="shared" si="4"/>
        <v>0</v>
      </c>
      <c r="E46" s="5"/>
      <c r="F46" s="5">
        <v>0</v>
      </c>
      <c r="G46" s="14">
        <f t="shared" si="5"/>
        <v>0</v>
      </c>
      <c r="H46" s="4" t="e">
        <f t="shared" si="2"/>
        <v>#DIV/0!</v>
      </c>
      <c r="I46" s="4" t="e">
        <f t="shared" si="3"/>
        <v>#DIV/0!</v>
      </c>
    </row>
    <row r="47" spans="1:9" ht="13.5" thickBot="1">
      <c r="A47" s="3" t="s">
        <v>38</v>
      </c>
      <c r="B47" s="5">
        <v>1</v>
      </c>
      <c r="C47" s="5">
        <v>1</v>
      </c>
      <c r="D47" s="14">
        <f t="shared" si="4"/>
        <v>3.5248501938667604E-2</v>
      </c>
      <c r="E47" s="5">
        <v>2</v>
      </c>
      <c r="F47" s="5">
        <v>2</v>
      </c>
      <c r="G47" s="14">
        <f t="shared" si="5"/>
        <v>0.10157440325038089</v>
      </c>
      <c r="H47" s="4">
        <f t="shared" si="2"/>
        <v>50</v>
      </c>
      <c r="I47" s="4">
        <f t="shared" si="3"/>
        <v>50</v>
      </c>
    </row>
    <row r="48" spans="1:9" ht="13.5" thickBot="1">
      <c r="A48" s="3" t="s">
        <v>50</v>
      </c>
      <c r="B48" s="5">
        <v>0</v>
      </c>
      <c r="C48" s="5">
        <v>0</v>
      </c>
      <c r="D48" s="14">
        <f t="shared" si="4"/>
        <v>0</v>
      </c>
      <c r="E48" s="5">
        <v>2</v>
      </c>
      <c r="F48" s="5">
        <v>2</v>
      </c>
      <c r="G48" s="14">
        <f t="shared" si="5"/>
        <v>0.10157440325038089</v>
      </c>
      <c r="H48" s="4">
        <f t="shared" si="2"/>
        <v>0</v>
      </c>
      <c r="I48" s="4">
        <f t="shared" si="3"/>
        <v>0</v>
      </c>
    </row>
    <row r="49" spans="1:9" ht="13.5" thickBot="1">
      <c r="A49" s="3" t="s">
        <v>65</v>
      </c>
      <c r="B49" s="5">
        <v>0</v>
      </c>
      <c r="C49" s="5">
        <v>0</v>
      </c>
      <c r="D49" s="14">
        <f t="shared" si="4"/>
        <v>0</v>
      </c>
      <c r="E49" s="5"/>
      <c r="F49" s="5">
        <v>0</v>
      </c>
      <c r="G49" s="14">
        <f t="shared" si="5"/>
        <v>0</v>
      </c>
      <c r="H49" s="4" t="e">
        <f t="shared" si="2"/>
        <v>#DIV/0!</v>
      </c>
      <c r="I49" s="4" t="e">
        <f t="shared" si="3"/>
        <v>#DIV/0!</v>
      </c>
    </row>
    <row r="50" spans="1:9" ht="13.5" thickBot="1">
      <c r="A50" s="3" t="s">
        <v>69</v>
      </c>
      <c r="B50" s="5">
        <v>0</v>
      </c>
      <c r="C50" s="5">
        <v>0</v>
      </c>
      <c r="D50" s="14">
        <f t="shared" si="4"/>
        <v>0</v>
      </c>
      <c r="E50" s="5">
        <v>6</v>
      </c>
      <c r="F50" s="5">
        <v>6</v>
      </c>
      <c r="G50" s="14">
        <f t="shared" si="5"/>
        <v>0.30472320975114275</v>
      </c>
      <c r="H50" s="4">
        <f t="shared" si="2"/>
        <v>0</v>
      </c>
      <c r="I50" s="4">
        <f t="shared" si="3"/>
        <v>0</v>
      </c>
    </row>
    <row r="51" spans="1:9" ht="13.5" thickBot="1">
      <c r="A51" s="3" t="s">
        <v>12</v>
      </c>
      <c r="B51" s="5">
        <v>7</v>
      </c>
      <c r="C51" s="5">
        <v>7</v>
      </c>
      <c r="D51" s="14">
        <f t="shared" si="4"/>
        <v>0.24673951357067325</v>
      </c>
      <c r="E51" s="5">
        <v>3</v>
      </c>
      <c r="F51" s="5">
        <v>3</v>
      </c>
      <c r="G51" s="14">
        <f t="shared" si="5"/>
        <v>0.15236160487557138</v>
      </c>
      <c r="H51" s="4">
        <f t="shared" si="2"/>
        <v>233.33333333333334</v>
      </c>
      <c r="I51" s="4">
        <f t="shared" si="3"/>
        <v>233.33333333333334</v>
      </c>
    </row>
    <row r="52" spans="1:9" ht="13.5" thickBot="1">
      <c r="A52" s="3" t="s">
        <v>25</v>
      </c>
      <c r="B52" s="5">
        <v>0</v>
      </c>
      <c r="C52" s="5">
        <v>0</v>
      </c>
      <c r="D52" s="14">
        <f t="shared" si="4"/>
        <v>0</v>
      </c>
      <c r="E52" s="5">
        <v>1</v>
      </c>
      <c r="F52" s="5">
        <v>1</v>
      </c>
      <c r="G52" s="14">
        <f t="shared" si="5"/>
        <v>5.0787201625190445E-2</v>
      </c>
      <c r="H52" s="4">
        <f t="shared" si="2"/>
        <v>0</v>
      </c>
      <c r="I52" s="4">
        <f t="shared" si="3"/>
        <v>0</v>
      </c>
    </row>
    <row r="53" spans="1:9" ht="13.5" thickBot="1">
      <c r="A53" s="3" t="s">
        <v>39</v>
      </c>
      <c r="B53" s="5">
        <v>2</v>
      </c>
      <c r="C53" s="5">
        <v>2</v>
      </c>
      <c r="D53" s="14">
        <f t="shared" si="4"/>
        <v>7.0497003877335207E-2</v>
      </c>
      <c r="E53" s="5">
        <v>1</v>
      </c>
      <c r="F53" s="5">
        <v>2</v>
      </c>
      <c r="G53" s="14">
        <f t="shared" si="5"/>
        <v>0.10157440325038089</v>
      </c>
      <c r="H53" s="4">
        <f t="shared" si="2"/>
        <v>200</v>
      </c>
      <c r="I53" s="4">
        <f t="shared" si="3"/>
        <v>100</v>
      </c>
    </row>
    <row r="54" spans="1:9" ht="13.5" thickBot="1">
      <c r="A54" s="3" t="s">
        <v>13</v>
      </c>
      <c r="B54" s="5">
        <v>47</v>
      </c>
      <c r="C54" s="5">
        <v>84</v>
      </c>
      <c r="D54" s="14">
        <f t="shared" si="4"/>
        <v>2.960874162848079</v>
      </c>
      <c r="E54" s="5">
        <v>24</v>
      </c>
      <c r="F54" s="5">
        <v>28</v>
      </c>
      <c r="G54" s="14">
        <f t="shared" si="5"/>
        <v>1.4220416455053326</v>
      </c>
      <c r="H54" s="4">
        <f t="shared" si="2"/>
        <v>195.83333333333331</v>
      </c>
      <c r="I54" s="4">
        <f t="shared" si="3"/>
        <v>300</v>
      </c>
    </row>
    <row r="55" spans="1:9" ht="13.5" thickBot="1">
      <c r="A55" s="3" t="s">
        <v>76</v>
      </c>
      <c r="B55" s="5">
        <v>2</v>
      </c>
      <c r="C55" s="5">
        <v>4</v>
      </c>
      <c r="D55" s="14">
        <f t="shared" si="4"/>
        <v>0.14099400775467041</v>
      </c>
      <c r="E55" s="5"/>
      <c r="F55" s="5">
        <v>0</v>
      </c>
      <c r="G55" s="14">
        <f t="shared" si="5"/>
        <v>0</v>
      </c>
      <c r="H55" s="4" t="e">
        <f t="shared" si="2"/>
        <v>#DIV/0!</v>
      </c>
      <c r="I55" s="4" t="e">
        <f t="shared" si="3"/>
        <v>#DIV/0!</v>
      </c>
    </row>
    <row r="56" spans="1:9" ht="13.5" thickBot="1">
      <c r="A56" s="3" t="s">
        <v>57</v>
      </c>
      <c r="B56" s="5">
        <v>0</v>
      </c>
      <c r="C56" s="5">
        <v>0</v>
      </c>
      <c r="D56" s="14">
        <f t="shared" si="4"/>
        <v>0</v>
      </c>
      <c r="E56" s="5"/>
      <c r="F56" s="5">
        <v>0</v>
      </c>
      <c r="G56" s="14">
        <f t="shared" si="5"/>
        <v>0</v>
      </c>
      <c r="H56" s="4" t="e">
        <f t="shared" si="2"/>
        <v>#DIV/0!</v>
      </c>
      <c r="I56" s="4" t="e">
        <f t="shared" si="3"/>
        <v>#DIV/0!</v>
      </c>
    </row>
    <row r="57" spans="1:9" ht="13.5" thickBot="1">
      <c r="A57" s="3" t="s">
        <v>54</v>
      </c>
      <c r="B57" s="5">
        <v>0</v>
      </c>
      <c r="C57" s="5">
        <v>0</v>
      </c>
      <c r="D57" s="14">
        <f t="shared" si="4"/>
        <v>0</v>
      </c>
      <c r="E57" s="5"/>
      <c r="F57" s="5">
        <v>0</v>
      </c>
      <c r="G57" s="14">
        <f t="shared" si="5"/>
        <v>0</v>
      </c>
      <c r="H57" s="4" t="e">
        <f t="shared" si="2"/>
        <v>#DIV/0!</v>
      </c>
      <c r="I57" s="4" t="e">
        <f t="shared" si="3"/>
        <v>#DIV/0!</v>
      </c>
    </row>
    <row r="58" spans="1:9" ht="13.5" thickBot="1">
      <c r="A58" s="3" t="s">
        <v>60</v>
      </c>
      <c r="B58" s="5">
        <v>67</v>
      </c>
      <c r="C58" s="5">
        <v>107</v>
      </c>
      <c r="D58" s="14">
        <f t="shared" si="4"/>
        <v>3.7715897074374336</v>
      </c>
      <c r="E58" s="5">
        <v>30</v>
      </c>
      <c r="F58" s="5">
        <v>30</v>
      </c>
      <c r="G58" s="14">
        <f t="shared" si="5"/>
        <v>1.5236160487557135</v>
      </c>
      <c r="H58" s="4">
        <f t="shared" si="2"/>
        <v>223.33333333333334</v>
      </c>
      <c r="I58" s="4">
        <f t="shared" si="3"/>
        <v>356.66666666666669</v>
      </c>
    </row>
    <row r="59" spans="1:9" ht="13.5" thickBot="1">
      <c r="A59" s="3" t="s">
        <v>52</v>
      </c>
      <c r="B59" s="5">
        <v>1</v>
      </c>
      <c r="C59" s="5">
        <v>4</v>
      </c>
      <c r="D59" s="14">
        <f t="shared" si="4"/>
        <v>0.14099400775467041</v>
      </c>
      <c r="E59" s="5">
        <v>1</v>
      </c>
      <c r="F59" s="5">
        <v>1</v>
      </c>
      <c r="G59" s="14">
        <f t="shared" si="5"/>
        <v>5.0787201625190445E-2</v>
      </c>
      <c r="H59" s="4">
        <f t="shared" si="2"/>
        <v>100</v>
      </c>
      <c r="I59" s="4">
        <f t="shared" si="3"/>
        <v>400</v>
      </c>
    </row>
    <row r="60" spans="1:9" ht="13.5" thickBot="1">
      <c r="A60" s="3" t="s">
        <v>62</v>
      </c>
      <c r="B60" s="5">
        <v>0</v>
      </c>
      <c r="C60" s="5">
        <v>0</v>
      </c>
      <c r="D60" s="14">
        <f t="shared" si="4"/>
        <v>0</v>
      </c>
      <c r="E60" s="5"/>
      <c r="F60" s="5">
        <v>0</v>
      </c>
      <c r="G60" s="14">
        <f t="shared" si="5"/>
        <v>0</v>
      </c>
      <c r="H60" s="4" t="e">
        <f t="shared" si="2"/>
        <v>#DIV/0!</v>
      </c>
      <c r="I60" s="4" t="e">
        <f t="shared" si="3"/>
        <v>#DIV/0!</v>
      </c>
    </row>
    <row r="61" spans="1:9" ht="13.5" thickBot="1">
      <c r="A61" s="3" t="s">
        <v>61</v>
      </c>
      <c r="B61" s="5">
        <v>1</v>
      </c>
      <c r="C61" s="5">
        <v>1</v>
      </c>
      <c r="D61" s="14">
        <f t="shared" si="4"/>
        <v>3.5248501938667604E-2</v>
      </c>
      <c r="E61" s="5">
        <v>6</v>
      </c>
      <c r="F61" s="5">
        <v>8</v>
      </c>
      <c r="G61" s="14">
        <f t="shared" si="5"/>
        <v>0.40629761300152356</v>
      </c>
      <c r="H61" s="4">
        <f t="shared" si="2"/>
        <v>16.666666666666664</v>
      </c>
      <c r="I61" s="4">
        <f t="shared" si="3"/>
        <v>12.5</v>
      </c>
    </row>
    <row r="62" spans="1:9" ht="13.5" thickBot="1">
      <c r="A62" s="3" t="s">
        <v>55</v>
      </c>
      <c r="B62" s="5">
        <v>0</v>
      </c>
      <c r="C62" s="5">
        <v>0</v>
      </c>
      <c r="D62" s="14">
        <f t="shared" si="4"/>
        <v>0</v>
      </c>
      <c r="E62" s="5"/>
      <c r="F62" s="5">
        <v>0</v>
      </c>
      <c r="G62" s="14">
        <f t="shared" si="5"/>
        <v>0</v>
      </c>
      <c r="H62" s="4" t="e">
        <f t="shared" si="2"/>
        <v>#DIV/0!</v>
      </c>
      <c r="I62" s="4" t="e">
        <f t="shared" si="3"/>
        <v>#DIV/0!</v>
      </c>
    </row>
    <row r="63" spans="1:9" ht="13.5" thickBot="1">
      <c r="A63" s="3" t="s">
        <v>14</v>
      </c>
      <c r="B63" s="5">
        <v>14</v>
      </c>
      <c r="C63" s="5">
        <v>19</v>
      </c>
      <c r="D63" s="14">
        <f t="shared" si="4"/>
        <v>0.66972153683468449</v>
      </c>
      <c r="E63" s="5">
        <v>9</v>
      </c>
      <c r="F63" s="5">
        <v>54</v>
      </c>
      <c r="G63" s="14">
        <f t="shared" si="5"/>
        <v>2.7425088877602843</v>
      </c>
      <c r="H63" s="4">
        <f t="shared" si="2"/>
        <v>155.55555555555557</v>
      </c>
      <c r="I63" s="4">
        <f t="shared" si="3"/>
        <v>35.185185185185183</v>
      </c>
    </row>
    <row r="64" spans="1:9" ht="13.5" thickBot="1">
      <c r="A64" s="3" t="s">
        <v>40</v>
      </c>
      <c r="B64" s="5">
        <v>2</v>
      </c>
      <c r="C64" s="5">
        <v>2</v>
      </c>
      <c r="D64" s="14">
        <f t="shared" si="4"/>
        <v>7.0497003877335207E-2</v>
      </c>
      <c r="E64" s="5"/>
      <c r="F64" s="5">
        <v>0</v>
      </c>
      <c r="G64" s="14">
        <f t="shared" si="5"/>
        <v>0</v>
      </c>
      <c r="H64" s="4" t="e">
        <f t="shared" si="2"/>
        <v>#DIV/0!</v>
      </c>
      <c r="I64" s="4" t="e">
        <f t="shared" si="3"/>
        <v>#DIV/0!</v>
      </c>
    </row>
    <row r="65" spans="1:9" ht="13.5" thickBot="1">
      <c r="A65" s="3" t="s">
        <v>26</v>
      </c>
      <c r="B65" s="5">
        <v>1</v>
      </c>
      <c r="C65" s="5">
        <v>1</v>
      </c>
      <c r="D65" s="14">
        <f t="shared" si="4"/>
        <v>3.5248501938667604E-2</v>
      </c>
      <c r="E65" s="5">
        <v>4</v>
      </c>
      <c r="F65" s="5">
        <v>7</v>
      </c>
      <c r="G65" s="14">
        <f t="shared" si="5"/>
        <v>0.35551041137633316</v>
      </c>
      <c r="H65" s="4">
        <f t="shared" si="2"/>
        <v>25</v>
      </c>
      <c r="I65" s="4">
        <f t="shared" si="3"/>
        <v>14.285714285714285</v>
      </c>
    </row>
    <row r="66" spans="1:9" ht="13.5" thickBot="1">
      <c r="A66" s="3" t="s">
        <v>15</v>
      </c>
      <c r="B66" s="5">
        <v>14</v>
      </c>
      <c r="C66" s="5">
        <v>16</v>
      </c>
      <c r="D66" s="14">
        <f t="shared" si="4"/>
        <v>0.56397603101868166</v>
      </c>
      <c r="E66" s="5">
        <v>5</v>
      </c>
      <c r="F66" s="5">
        <v>5</v>
      </c>
      <c r="G66" s="14">
        <f t="shared" si="5"/>
        <v>0.25393600812595224</v>
      </c>
      <c r="H66" s="4">
        <f t="shared" si="2"/>
        <v>280</v>
      </c>
      <c r="I66" s="4">
        <f t="shared" si="3"/>
        <v>320</v>
      </c>
    </row>
    <row r="67" spans="1:9" ht="13.5" thickBot="1">
      <c r="A67" s="3" t="s">
        <v>16</v>
      </c>
      <c r="B67" s="5">
        <v>11</v>
      </c>
      <c r="C67" s="5">
        <v>48</v>
      </c>
      <c r="D67" s="14">
        <f t="shared" si="4"/>
        <v>1.691928093056045</v>
      </c>
      <c r="E67" s="5">
        <v>9</v>
      </c>
      <c r="F67" s="5">
        <v>16</v>
      </c>
      <c r="G67" s="14">
        <f t="shared" si="5"/>
        <v>0.81259522600304712</v>
      </c>
      <c r="H67" s="4">
        <f t="shared" si="2"/>
        <v>122.22222222222223</v>
      </c>
      <c r="I67" s="4">
        <f t="shared" si="3"/>
        <v>300</v>
      </c>
    </row>
    <row r="68" spans="1:9" ht="13.5" thickBot="1">
      <c r="A68" s="3" t="s">
        <v>17</v>
      </c>
      <c r="B68" s="5">
        <v>2</v>
      </c>
      <c r="C68" s="5">
        <v>2</v>
      </c>
      <c r="D68" s="14">
        <f t="shared" si="4"/>
        <v>7.0497003877335207E-2</v>
      </c>
      <c r="E68" s="5"/>
      <c r="F68" s="5">
        <v>0</v>
      </c>
      <c r="G68" s="14">
        <f t="shared" si="5"/>
        <v>0</v>
      </c>
      <c r="H68" s="4" t="e">
        <f t="shared" si="2"/>
        <v>#DIV/0!</v>
      </c>
      <c r="I68" s="4" t="e">
        <f t="shared" si="3"/>
        <v>#DIV/0!</v>
      </c>
    </row>
    <row r="69" spans="1:9" ht="13.5" thickBot="1">
      <c r="A69" s="3" t="s">
        <v>18</v>
      </c>
      <c r="B69" s="5">
        <v>23</v>
      </c>
      <c r="C69" s="5">
        <v>23</v>
      </c>
      <c r="D69" s="14">
        <f t="shared" si="4"/>
        <v>0.81071554458935491</v>
      </c>
      <c r="E69" s="5">
        <v>23</v>
      </c>
      <c r="F69" s="5">
        <v>27</v>
      </c>
      <c r="G69" s="14">
        <f t="shared" si="5"/>
        <v>1.3712544438801422</v>
      </c>
      <c r="H69" s="4">
        <f t="shared" si="2"/>
        <v>100</v>
      </c>
      <c r="I69" s="4">
        <f t="shared" si="3"/>
        <v>85.18518518518519</v>
      </c>
    </row>
    <row r="70" spans="1:9" ht="13.5" thickBot="1">
      <c r="A70" s="3" t="s">
        <v>46</v>
      </c>
      <c r="B70" s="5">
        <v>16</v>
      </c>
      <c r="C70" s="5">
        <v>16</v>
      </c>
      <c r="D70" s="14">
        <f t="shared" ref="D70:D81" si="6">C70/rujan2014*100</f>
        <v>0.56397603101868166</v>
      </c>
      <c r="E70" s="5">
        <v>3</v>
      </c>
      <c r="F70" s="5">
        <v>5</v>
      </c>
      <c r="G70" s="14">
        <f t="shared" ref="G70:G81" si="7">F70/rujan2013*100</f>
        <v>0.25393600812595224</v>
      </c>
      <c r="H70" s="4">
        <f t="shared" si="2"/>
        <v>533.33333333333326</v>
      </c>
      <c r="I70" s="4">
        <f t="shared" si="3"/>
        <v>320</v>
      </c>
    </row>
    <row r="71" spans="1:9" ht="13.5" thickBot="1">
      <c r="A71" s="3" t="s">
        <v>41</v>
      </c>
      <c r="B71" s="5">
        <v>6</v>
      </c>
      <c r="C71" s="5">
        <v>6</v>
      </c>
      <c r="D71" s="14">
        <f t="shared" si="6"/>
        <v>0.21149101163200562</v>
      </c>
      <c r="E71" s="5">
        <v>7</v>
      </c>
      <c r="F71" s="5">
        <v>7</v>
      </c>
      <c r="G71" s="14">
        <f t="shared" si="7"/>
        <v>0.35551041137633316</v>
      </c>
      <c r="H71" s="4">
        <f t="shared" ref="H71:H81" si="8">B71/E71*100</f>
        <v>85.714285714285708</v>
      </c>
      <c r="I71" s="4">
        <f t="shared" ref="I71:I81" si="9">C71/F71*100</f>
        <v>85.714285714285708</v>
      </c>
    </row>
    <row r="72" spans="1:9" ht="13.5" thickBot="1">
      <c r="A72" s="3" t="s">
        <v>23</v>
      </c>
      <c r="B72" s="5">
        <v>0</v>
      </c>
      <c r="C72" s="5">
        <v>0</v>
      </c>
      <c r="D72" s="14">
        <f t="shared" si="6"/>
        <v>0</v>
      </c>
      <c r="E72" s="5">
        <v>5</v>
      </c>
      <c r="F72" s="5">
        <v>5</v>
      </c>
      <c r="G72" s="14">
        <f t="shared" si="7"/>
        <v>0.25393600812595224</v>
      </c>
      <c r="H72" s="4">
        <f t="shared" si="8"/>
        <v>0</v>
      </c>
      <c r="I72" s="4">
        <f t="shared" si="9"/>
        <v>0</v>
      </c>
    </row>
    <row r="73" spans="1:9" ht="13.5" thickBot="1">
      <c r="A73" s="3" t="s">
        <v>24</v>
      </c>
      <c r="B73" s="5">
        <v>18</v>
      </c>
      <c r="C73" s="5">
        <v>30</v>
      </c>
      <c r="D73" s="14">
        <f t="shared" si="6"/>
        <v>1.0574550581600282</v>
      </c>
      <c r="E73" s="5">
        <v>16</v>
      </c>
      <c r="F73" s="5">
        <v>18</v>
      </c>
      <c r="G73" s="14">
        <f t="shared" si="7"/>
        <v>0.91416962925342815</v>
      </c>
      <c r="H73" s="4">
        <f t="shared" si="8"/>
        <v>112.5</v>
      </c>
      <c r="I73" s="4">
        <f t="shared" si="9"/>
        <v>166.66666666666669</v>
      </c>
    </row>
    <row r="74" spans="1:9" ht="13.5" thickBot="1">
      <c r="A74" s="3" t="s">
        <v>82</v>
      </c>
      <c r="B74" s="5">
        <v>55</v>
      </c>
      <c r="C74" s="5">
        <v>58</v>
      </c>
      <c r="D74" s="14">
        <f t="shared" si="6"/>
        <v>2.0444131124427214</v>
      </c>
      <c r="E74" s="5">
        <v>24</v>
      </c>
      <c r="F74" s="5">
        <v>24</v>
      </c>
      <c r="G74" s="14">
        <f t="shared" si="7"/>
        <v>1.218892839004571</v>
      </c>
      <c r="H74" s="4">
        <f t="shared" si="8"/>
        <v>229.16666666666666</v>
      </c>
      <c r="I74" s="4">
        <f t="shared" si="9"/>
        <v>241.66666666666666</v>
      </c>
    </row>
    <row r="75" spans="1:9" ht="13.5" thickBot="1">
      <c r="A75" s="3" t="s">
        <v>83</v>
      </c>
      <c r="B75" s="5">
        <v>0</v>
      </c>
      <c r="C75" s="5">
        <v>0</v>
      </c>
      <c r="D75" s="14">
        <f t="shared" si="6"/>
        <v>0</v>
      </c>
      <c r="E75" s="5">
        <v>18</v>
      </c>
      <c r="F75" s="5">
        <v>18</v>
      </c>
      <c r="G75" s="14">
        <f t="shared" si="7"/>
        <v>0.91416962925342815</v>
      </c>
      <c r="H75" s="4">
        <f t="shared" si="8"/>
        <v>0</v>
      </c>
      <c r="I75" s="4">
        <f t="shared" si="9"/>
        <v>0</v>
      </c>
    </row>
    <row r="76" spans="1:9" ht="13.5" thickBot="1">
      <c r="A76" s="3" t="s">
        <v>66</v>
      </c>
      <c r="B76" s="5">
        <v>0</v>
      </c>
      <c r="C76" s="5">
        <v>0</v>
      </c>
      <c r="D76" s="14">
        <f t="shared" si="6"/>
        <v>0</v>
      </c>
      <c r="E76" s="5"/>
      <c r="F76" s="5">
        <v>0</v>
      </c>
      <c r="G76" s="14">
        <f t="shared" si="7"/>
        <v>0</v>
      </c>
      <c r="H76" s="4" t="e">
        <f t="shared" si="8"/>
        <v>#DIV/0!</v>
      </c>
      <c r="I76" s="4" t="e">
        <f t="shared" si="9"/>
        <v>#DIV/0!</v>
      </c>
    </row>
    <row r="77" spans="1:9" ht="13.5" thickBot="1">
      <c r="A77" s="3" t="s">
        <v>42</v>
      </c>
      <c r="B77" s="5">
        <v>0</v>
      </c>
      <c r="C77" s="5">
        <v>0</v>
      </c>
      <c r="D77" s="14">
        <f t="shared" si="6"/>
        <v>0</v>
      </c>
      <c r="E77" s="5">
        <v>1</v>
      </c>
      <c r="F77" s="5">
        <v>1</v>
      </c>
      <c r="G77" s="14">
        <f t="shared" si="7"/>
        <v>5.0787201625190445E-2</v>
      </c>
      <c r="H77" s="4">
        <f t="shared" si="8"/>
        <v>0</v>
      </c>
      <c r="I77" s="4">
        <f t="shared" si="9"/>
        <v>0</v>
      </c>
    </row>
    <row r="78" spans="1:9" ht="13.5" thickBot="1">
      <c r="A78" s="3" t="s">
        <v>51</v>
      </c>
      <c r="B78" s="5">
        <v>10</v>
      </c>
      <c r="C78" s="5">
        <v>15</v>
      </c>
      <c r="D78" s="14">
        <f t="shared" si="6"/>
        <v>0.52872752908001408</v>
      </c>
      <c r="E78" s="5">
        <v>10</v>
      </c>
      <c r="F78" s="5">
        <v>23</v>
      </c>
      <c r="G78" s="14">
        <f t="shared" si="7"/>
        <v>1.1681056373793803</v>
      </c>
      <c r="H78" s="4">
        <f t="shared" si="8"/>
        <v>100</v>
      </c>
      <c r="I78" s="4">
        <f t="shared" si="9"/>
        <v>65.217391304347828</v>
      </c>
    </row>
    <row r="79" spans="1:9" ht="13.5" thickBot="1">
      <c r="A79" s="3" t="s">
        <v>77</v>
      </c>
      <c r="B79" s="5">
        <v>0</v>
      </c>
      <c r="C79" s="5">
        <v>0</v>
      </c>
      <c r="D79" s="14">
        <f t="shared" si="6"/>
        <v>0</v>
      </c>
      <c r="E79" s="5"/>
      <c r="F79" s="5">
        <v>0</v>
      </c>
      <c r="G79" s="14">
        <f t="shared" si="7"/>
        <v>0</v>
      </c>
      <c r="H79" s="4" t="e">
        <f t="shared" si="8"/>
        <v>#DIV/0!</v>
      </c>
      <c r="I79" s="4" t="e">
        <f t="shared" si="9"/>
        <v>#DIV/0!</v>
      </c>
    </row>
    <row r="80" spans="1:9" ht="13.5" thickBot="1">
      <c r="A80" s="3" t="s">
        <v>43</v>
      </c>
      <c r="B80" s="5">
        <v>4</v>
      </c>
      <c r="C80" s="5">
        <v>4</v>
      </c>
      <c r="D80" s="14">
        <f t="shared" si="6"/>
        <v>0.14099400775467041</v>
      </c>
      <c r="E80" s="5">
        <v>1</v>
      </c>
      <c r="F80" s="5">
        <v>1</v>
      </c>
      <c r="G80" s="14">
        <f t="shared" si="7"/>
        <v>5.0787201625190445E-2</v>
      </c>
      <c r="H80" s="4">
        <f t="shared" si="8"/>
        <v>400</v>
      </c>
      <c r="I80" s="4">
        <f t="shared" si="9"/>
        <v>400</v>
      </c>
    </row>
    <row r="81" spans="1:9" ht="13.5" thickBot="1">
      <c r="A81" s="3"/>
      <c r="B81" s="5"/>
      <c r="C81" s="5">
        <v>1820</v>
      </c>
      <c r="D81" s="14">
        <f t="shared" si="6"/>
        <v>64.152273528375048</v>
      </c>
      <c r="E81" s="5"/>
      <c r="F81" s="5"/>
      <c r="G81" s="14">
        <f t="shared" si="7"/>
        <v>0</v>
      </c>
      <c r="H81" s="4" t="e">
        <f t="shared" si="8"/>
        <v>#DIV/0!</v>
      </c>
      <c r="I81" s="4" t="e">
        <f t="shared" si="9"/>
        <v>#DIV/0!</v>
      </c>
    </row>
    <row r="82" spans="1:9" ht="13.5" thickBot="1">
      <c r="A82" s="6" t="s">
        <v>44</v>
      </c>
      <c r="B82" s="7">
        <v>2262</v>
      </c>
      <c r="C82" s="7">
        <v>2837</v>
      </c>
      <c r="D82" s="14">
        <f>C82/$C$84*100</f>
        <v>66.65883458646617</v>
      </c>
      <c r="E82" s="7">
        <v>1569</v>
      </c>
      <c r="F82" s="7">
        <v>1969</v>
      </c>
      <c r="G82" s="14">
        <f>F82/$F$84*100</f>
        <v>55.826481428976471</v>
      </c>
      <c r="H82" s="4">
        <f t="shared" ref="H82:I84" si="10">B82/E82*100</f>
        <v>144.16826003824093</v>
      </c>
      <c r="I82" s="4">
        <f t="shared" si="10"/>
        <v>144.08329101066531</v>
      </c>
    </row>
    <row r="83" spans="1:9" ht="13.5" thickBot="1">
      <c r="A83" s="8" t="s">
        <v>19</v>
      </c>
      <c r="B83" s="7">
        <v>758</v>
      </c>
      <c r="C83" s="7">
        <v>1419</v>
      </c>
      <c r="D83" s="14">
        <f>C83/$C$84*100</f>
        <v>33.341165413533837</v>
      </c>
      <c r="E83" s="7">
        <v>706</v>
      </c>
      <c r="F83" s="7">
        <v>1558</v>
      </c>
      <c r="G83" s="14">
        <f>F83/$F$84*100</f>
        <v>44.173518571023536</v>
      </c>
      <c r="H83" s="4">
        <f t="shared" si="10"/>
        <v>107.36543909348441</v>
      </c>
      <c r="I83" s="4">
        <f t="shared" si="10"/>
        <v>91.078305519897313</v>
      </c>
    </row>
    <row r="84" spans="1:9" ht="13.5" thickBot="1">
      <c r="A84" s="9" t="s">
        <v>4</v>
      </c>
      <c r="B84" s="7">
        <v>3020</v>
      </c>
      <c r="C84" s="7">
        <v>4256</v>
      </c>
      <c r="D84" s="14">
        <f>C84/$C$84*100</f>
        <v>100</v>
      </c>
      <c r="E84" s="7">
        <v>2275</v>
      </c>
      <c r="F84" s="7">
        <v>3527</v>
      </c>
      <c r="G84" s="14">
        <f>F84/$F$84*100</f>
        <v>100</v>
      </c>
      <c r="H84" s="4">
        <f t="shared" si="10"/>
        <v>132.74725274725273</v>
      </c>
      <c r="I84" s="4">
        <f t="shared" si="10"/>
        <v>120.66912390133257</v>
      </c>
    </row>
  </sheetData>
  <phoneticPr fontId="1" type="noConversion"/>
  <pageMargins left="0.75" right="0.75" top="1" bottom="1" header="0.5" footer="0.5"/>
  <pageSetup paperSize="9" scale="63" orientation="portrait" r:id="rId1"/>
  <headerFooter alignWithMargins="0">
    <oddFooter>&amp;CPRIREDILA SLUŽBA ZA INFORMATIZACIJU I NAPLATU PRIHODA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84"/>
  <sheetViews>
    <sheetView workbookViewId="0">
      <pane ySplit="4" topLeftCell="A5" activePane="bottomLeft" state="frozen"/>
      <selection pane="bottomLeft" activeCell="E91" sqref="E91"/>
    </sheetView>
  </sheetViews>
  <sheetFormatPr defaultRowHeight="12.75"/>
  <sheetData>
    <row r="1" spans="1:22">
      <c r="A1" s="19" t="s">
        <v>63</v>
      </c>
      <c r="B1" s="20"/>
      <c r="C1" s="20"/>
      <c r="D1" s="21"/>
      <c r="E1" s="19"/>
      <c r="F1" s="19"/>
      <c r="G1" s="21"/>
      <c r="H1" s="22"/>
      <c r="I1" s="22"/>
    </row>
    <row r="2" spans="1:22" ht="13.5" thickBot="1">
      <c r="A2" s="19" t="s">
        <v>102</v>
      </c>
      <c r="B2" s="20"/>
      <c r="C2" s="20"/>
      <c r="D2" s="21"/>
      <c r="E2" s="19"/>
      <c r="F2" s="19"/>
      <c r="G2" s="21"/>
      <c r="H2" s="22"/>
      <c r="I2" s="22"/>
    </row>
    <row r="3" spans="1:22" ht="13.5" thickBot="1">
      <c r="A3" s="1"/>
      <c r="B3" s="16"/>
      <c r="C3" s="18">
        <v>2014</v>
      </c>
      <c r="D3" s="13"/>
      <c r="E3" s="1"/>
      <c r="F3" s="1">
        <v>2013</v>
      </c>
      <c r="G3" s="13"/>
      <c r="H3" s="2" t="s">
        <v>20</v>
      </c>
      <c r="I3" s="12" t="s">
        <v>97</v>
      </c>
      <c r="K3" s="111"/>
      <c r="L3" s="111"/>
      <c r="N3" s="116"/>
      <c r="O3" s="118">
        <f>'[1]po zemljama'!O3</f>
        <v>2014</v>
      </c>
      <c r="P3" s="119"/>
      <c r="Q3" s="120"/>
      <c r="R3" s="121">
        <f>'[1]po zemljama'!R3</f>
        <v>2013</v>
      </c>
      <c r="S3" s="122"/>
      <c r="T3" s="123"/>
      <c r="U3" s="97" t="str">
        <f>'[1]po zemljama'!U3</f>
        <v>indeks</v>
      </c>
      <c r="V3" s="98" t="str">
        <f>'[1]po zemljama'!V3</f>
        <v>2014/13</v>
      </c>
    </row>
    <row r="4" spans="1:22" ht="13.5" thickBot="1">
      <c r="A4" s="3" t="s">
        <v>0</v>
      </c>
      <c r="B4" s="5" t="s">
        <v>1</v>
      </c>
      <c r="C4" s="5" t="s">
        <v>2</v>
      </c>
      <c r="D4" s="14" t="s">
        <v>3</v>
      </c>
      <c r="E4" s="3" t="s">
        <v>1</v>
      </c>
      <c r="F4" s="3" t="s">
        <v>2</v>
      </c>
      <c r="G4" s="14" t="s">
        <v>3</v>
      </c>
      <c r="H4" s="4" t="s">
        <v>1</v>
      </c>
      <c r="I4" s="4" t="s">
        <v>2</v>
      </c>
      <c r="N4" s="117"/>
      <c r="O4" s="99" t="str">
        <f>'[1]po zemljama'!O4</f>
        <v>dolasci</v>
      </c>
      <c r="P4" s="100" t="str">
        <f>'[1]po zemljama'!P4</f>
        <v>noćenja</v>
      </c>
      <c r="Q4" s="101" t="str">
        <f>'[1]po zemljama'!Q4</f>
        <v>% noćenja</v>
      </c>
      <c r="R4" s="102" t="str">
        <f>'[1]po zemljama'!R4</f>
        <v>dolasci</v>
      </c>
      <c r="S4" s="28" t="str">
        <f>'[1]po zemljama'!S4</f>
        <v>noćenja</v>
      </c>
      <c r="T4" s="103" t="str">
        <f>'[1]po zemljama'!T4</f>
        <v>% noćenja</v>
      </c>
      <c r="U4" s="104" t="str">
        <f>'[1]po zemljama'!U4</f>
        <v>dolasci</v>
      </c>
      <c r="V4" s="105" t="str">
        <f>'[1]po zemljama'!V4</f>
        <v>noćenja</v>
      </c>
    </row>
    <row r="5" spans="1:22" ht="13.5" thickBot="1">
      <c r="A5" s="3"/>
      <c r="B5" s="5"/>
      <c r="C5" s="5"/>
      <c r="D5" s="14"/>
      <c r="E5" s="27"/>
      <c r="F5" s="3"/>
      <c r="G5" s="14"/>
      <c r="H5" s="4"/>
      <c r="I5" s="4"/>
      <c r="N5" s="106" t="str">
        <f>'[1]po zemljama'!N5</f>
        <v>Strani turisti</v>
      </c>
      <c r="O5" s="7">
        <f t="shared" ref="O5:V7" si="0">B82</f>
        <v>493468</v>
      </c>
      <c r="P5" s="7">
        <f t="shared" si="0"/>
        <v>1929529</v>
      </c>
      <c r="Q5" s="14">
        <f t="shared" si="0"/>
        <v>94.927470992086626</v>
      </c>
      <c r="R5" s="7">
        <f t="shared" si="0"/>
        <v>465128</v>
      </c>
      <c r="S5" s="7">
        <f t="shared" si="0"/>
        <v>1835770</v>
      </c>
      <c r="T5" s="14">
        <f t="shared" si="0"/>
        <v>94.604985008693816</v>
      </c>
      <c r="U5" s="4">
        <f t="shared" si="0"/>
        <v>106.09294645774926</v>
      </c>
      <c r="V5" s="4">
        <f t="shared" si="0"/>
        <v>105.10733915468712</v>
      </c>
    </row>
    <row r="6" spans="1:22" ht="13.5" thickBot="1">
      <c r="A6" s="3" t="s">
        <v>64</v>
      </c>
      <c r="B6" s="5">
        <v>747</v>
      </c>
      <c r="C6" s="5">
        <v>1248</v>
      </c>
      <c r="D6" s="26">
        <f t="shared" ref="D6:D37" si="1">C6/strani2014*100</f>
        <v>6.4678996791444954E-2</v>
      </c>
      <c r="E6" s="5">
        <v>528</v>
      </c>
      <c r="F6" s="5">
        <v>775</v>
      </c>
      <c r="G6" s="14">
        <f t="shared" ref="G6:G37" si="2">F6/strani2013*100</f>
        <v>4.2216617550128829E-2</v>
      </c>
      <c r="H6" s="4">
        <f>B6/E6*100</f>
        <v>141.47727272727272</v>
      </c>
      <c r="I6" s="4">
        <f>C6/F6*100</f>
        <v>161.03225806451613</v>
      </c>
      <c r="N6" s="107" t="str">
        <f>'[1]po zemljama'!N6</f>
        <v>Domaći turisti</v>
      </c>
      <c r="O6" s="7">
        <f t="shared" si="0"/>
        <v>28990</v>
      </c>
      <c r="P6" s="7">
        <f t="shared" si="0"/>
        <v>103106</v>
      </c>
      <c r="Q6" s="14">
        <f t="shared" si="0"/>
        <v>5.0725290079133734</v>
      </c>
      <c r="R6" s="7">
        <f t="shared" si="0"/>
        <v>27700</v>
      </c>
      <c r="S6" s="7">
        <f t="shared" si="0"/>
        <v>104688</v>
      </c>
      <c r="T6" s="14">
        <f t="shared" si="0"/>
        <v>5.3950149913061765</v>
      </c>
      <c r="U6" s="4">
        <f t="shared" si="0"/>
        <v>104.65703971119133</v>
      </c>
      <c r="V6" s="4">
        <f t="shared" si="0"/>
        <v>98.488843038361608</v>
      </c>
    </row>
    <row r="7" spans="1:22" ht="13.5" thickBot="1">
      <c r="A7" s="3" t="s">
        <v>67</v>
      </c>
      <c r="B7" s="5">
        <v>420</v>
      </c>
      <c r="C7" s="5">
        <v>585</v>
      </c>
      <c r="D7" s="26">
        <f t="shared" si="1"/>
        <v>3.0318279745989822E-2</v>
      </c>
      <c r="E7" s="5">
        <v>601</v>
      </c>
      <c r="F7" s="5">
        <v>793</v>
      </c>
      <c r="G7" s="14">
        <f t="shared" si="2"/>
        <v>4.3197132538389887E-2</v>
      </c>
      <c r="H7" s="4">
        <f t="shared" ref="H7:H70" si="3">B7/E7*100</f>
        <v>69.883527454242937</v>
      </c>
      <c r="I7" s="4">
        <f t="shared" ref="I7:I70" si="4">C7/F7*100</f>
        <v>73.770491803278688</v>
      </c>
      <c r="N7" s="108" t="str">
        <f>'[1]po zemljama'!N7</f>
        <v>UKUPNO</v>
      </c>
      <c r="O7" s="7">
        <f t="shared" si="0"/>
        <v>522458</v>
      </c>
      <c r="P7" s="7">
        <f t="shared" si="0"/>
        <v>2032635</v>
      </c>
      <c r="Q7" s="14">
        <f t="shared" si="0"/>
        <v>100</v>
      </c>
      <c r="R7" s="7">
        <f t="shared" si="0"/>
        <v>492828</v>
      </c>
      <c r="S7" s="7">
        <f t="shared" si="0"/>
        <v>1940458</v>
      </c>
      <c r="T7" s="14">
        <f t="shared" si="0"/>
        <v>100</v>
      </c>
      <c r="U7" s="4">
        <f t="shared" si="0"/>
        <v>106.01223956431048</v>
      </c>
      <c r="V7" s="4">
        <f t="shared" si="0"/>
        <v>104.75027029701236</v>
      </c>
    </row>
    <row r="8" spans="1:22" ht="13.5" thickBot="1">
      <c r="A8" s="3" t="s">
        <v>27</v>
      </c>
      <c r="B8" s="5">
        <v>8280</v>
      </c>
      <c r="C8" s="5">
        <v>14697</v>
      </c>
      <c r="D8" s="26">
        <f t="shared" si="1"/>
        <v>0.76168847423386743</v>
      </c>
      <c r="E8" s="5">
        <v>8052</v>
      </c>
      <c r="F8" s="5">
        <v>13696</v>
      </c>
      <c r="G8" s="14">
        <f t="shared" si="2"/>
        <v>0.74606295995685734</v>
      </c>
      <c r="H8" s="4">
        <f t="shared" si="3"/>
        <v>102.83159463487333</v>
      </c>
      <c r="I8" s="4">
        <f t="shared" si="4"/>
        <v>107.30870327102804</v>
      </c>
    </row>
    <row r="9" spans="1:22" ht="13.5" thickBot="1">
      <c r="A9" s="3" t="s">
        <v>5</v>
      </c>
      <c r="B9" s="5">
        <v>25642</v>
      </c>
      <c r="C9" s="5">
        <v>122052</v>
      </c>
      <c r="D9" s="26">
        <f t="shared" si="1"/>
        <v>6.3254815035171799</v>
      </c>
      <c r="E9" s="5">
        <v>25119</v>
      </c>
      <c r="F9" s="5">
        <v>123240</v>
      </c>
      <c r="G9" s="14">
        <f t="shared" si="2"/>
        <v>6.7132592862940346</v>
      </c>
      <c r="H9" s="4">
        <f t="shared" si="3"/>
        <v>102.0820892551455</v>
      </c>
      <c r="I9" s="4">
        <f t="shared" si="4"/>
        <v>99.036027263875368</v>
      </c>
    </row>
    <row r="10" spans="1:22" ht="13.5" thickBot="1">
      <c r="A10" s="3" t="s">
        <v>7</v>
      </c>
      <c r="B10" s="5">
        <v>2120</v>
      </c>
      <c r="C10" s="5">
        <v>12864</v>
      </c>
      <c r="D10" s="26">
        <f t="shared" si="1"/>
        <v>0.6666911976964327</v>
      </c>
      <c r="E10" s="5">
        <v>1671</v>
      </c>
      <c r="F10" s="5">
        <v>9360</v>
      </c>
      <c r="G10" s="14">
        <f t="shared" si="2"/>
        <v>0.50986779389574943</v>
      </c>
      <c r="H10" s="4">
        <f t="shared" si="3"/>
        <v>126.87013764213046</v>
      </c>
      <c r="I10" s="4">
        <f t="shared" si="4"/>
        <v>137.43589743589743</v>
      </c>
    </row>
    <row r="11" spans="1:22" ht="13.5" thickBot="1">
      <c r="A11" s="3" t="s">
        <v>6</v>
      </c>
      <c r="B11" s="5">
        <v>7125</v>
      </c>
      <c r="C11" s="5">
        <v>18202</v>
      </c>
      <c r="D11" s="26">
        <f t="shared" si="1"/>
        <v>0.9433390221136867</v>
      </c>
      <c r="E11" s="5">
        <v>8171</v>
      </c>
      <c r="F11" s="5">
        <v>18136</v>
      </c>
      <c r="G11" s="14">
        <f t="shared" si="2"/>
        <v>0.98792332372791802</v>
      </c>
      <c r="H11" s="4">
        <f t="shared" si="3"/>
        <v>87.198629298739448</v>
      </c>
      <c r="I11" s="4">
        <f t="shared" si="4"/>
        <v>100.36391707101897</v>
      </c>
    </row>
    <row r="12" spans="1:22" ht="13.5" thickBot="1">
      <c r="A12" s="3" t="s">
        <v>47</v>
      </c>
      <c r="B12" s="5">
        <v>2232</v>
      </c>
      <c r="C12" s="5">
        <v>2828</v>
      </c>
      <c r="D12" s="26">
        <f t="shared" si="1"/>
        <v>0.14656426516522944</v>
      </c>
      <c r="E12" s="5">
        <v>229</v>
      </c>
      <c r="F12" s="5">
        <v>417</v>
      </c>
      <c r="G12" s="14">
        <f t="shared" si="2"/>
        <v>2.2715263894714479E-2</v>
      </c>
      <c r="H12" s="4">
        <f t="shared" si="3"/>
        <v>974.67248908296949</v>
      </c>
      <c r="I12" s="4">
        <f t="shared" si="4"/>
        <v>678.17745803357309</v>
      </c>
    </row>
    <row r="13" spans="1:22" ht="13.5" thickBot="1">
      <c r="A13" s="3" t="s">
        <v>56</v>
      </c>
      <c r="B13" s="5">
        <v>2538</v>
      </c>
      <c r="C13" s="5">
        <v>3934</v>
      </c>
      <c r="D13" s="26">
        <f t="shared" si="1"/>
        <v>0.20388395302687856</v>
      </c>
      <c r="E13" s="5">
        <v>2837</v>
      </c>
      <c r="F13" s="5">
        <v>4216</v>
      </c>
      <c r="G13" s="14">
        <f t="shared" si="2"/>
        <v>0.22965839947270084</v>
      </c>
      <c r="H13" s="4">
        <f t="shared" si="3"/>
        <v>89.46069792033839</v>
      </c>
      <c r="I13" s="4">
        <f t="shared" si="4"/>
        <v>93.311195445920305</v>
      </c>
    </row>
    <row r="14" spans="1:22" ht="13.5" thickBot="1">
      <c r="A14" s="3" t="s">
        <v>28</v>
      </c>
      <c r="B14" s="5">
        <v>740</v>
      </c>
      <c r="C14" s="5">
        <v>1188</v>
      </c>
      <c r="D14" s="26">
        <f t="shared" si="1"/>
        <v>6.1569429638010112E-2</v>
      </c>
      <c r="E14" s="5">
        <v>566</v>
      </c>
      <c r="F14" s="5">
        <v>1056</v>
      </c>
      <c r="G14" s="14">
        <f t="shared" si="2"/>
        <v>5.7523545977981989E-2</v>
      </c>
      <c r="H14" s="4">
        <f t="shared" si="3"/>
        <v>130.74204946996466</v>
      </c>
      <c r="I14" s="4">
        <f t="shared" si="4"/>
        <v>112.5</v>
      </c>
    </row>
    <row r="15" spans="1:22" ht="13.5" thickBot="1">
      <c r="A15" s="3" t="s">
        <v>48</v>
      </c>
      <c r="B15" s="5">
        <v>9</v>
      </c>
      <c r="C15" s="5">
        <v>39</v>
      </c>
      <c r="D15" s="26">
        <f t="shared" si="1"/>
        <v>2.0212186497326548E-3</v>
      </c>
      <c r="E15" s="5">
        <v>9</v>
      </c>
      <c r="F15" s="5">
        <v>34</v>
      </c>
      <c r="G15" s="14">
        <f t="shared" si="2"/>
        <v>1.8520838667153291E-3</v>
      </c>
      <c r="H15" s="4">
        <f t="shared" si="3"/>
        <v>100</v>
      </c>
      <c r="I15" s="4">
        <f t="shared" si="4"/>
        <v>114.70588235294117</v>
      </c>
    </row>
    <row r="16" spans="1:22" ht="13.5" thickBot="1">
      <c r="A16" s="3" t="s">
        <v>45</v>
      </c>
      <c r="B16" s="5">
        <v>320</v>
      </c>
      <c r="C16" s="5">
        <v>516</v>
      </c>
      <c r="D16" s="26">
        <f t="shared" si="1"/>
        <v>2.6742277519539743E-2</v>
      </c>
      <c r="E16" s="5">
        <v>290</v>
      </c>
      <c r="F16" s="5">
        <v>457</v>
      </c>
      <c r="G16" s="14">
        <f t="shared" si="2"/>
        <v>2.4894186090850163E-2</v>
      </c>
      <c r="H16" s="4">
        <f t="shared" si="3"/>
        <v>110.34482758620689</v>
      </c>
      <c r="I16" s="4">
        <f t="shared" si="4"/>
        <v>112.91028446389497</v>
      </c>
    </row>
    <row r="17" spans="1:9" ht="13.5" thickBot="1">
      <c r="A17" s="3" t="s">
        <v>8</v>
      </c>
      <c r="B17" s="5">
        <v>21400</v>
      </c>
      <c r="C17" s="5">
        <v>124458</v>
      </c>
      <c r="D17" s="26">
        <f t="shared" si="1"/>
        <v>6.4501751463699168</v>
      </c>
      <c r="E17" s="5">
        <v>22170</v>
      </c>
      <c r="F17" s="5">
        <v>125601</v>
      </c>
      <c r="G17" s="14">
        <f t="shared" si="2"/>
        <v>6.841870168920944</v>
      </c>
      <c r="H17" s="4">
        <f t="shared" si="3"/>
        <v>96.526838069463238</v>
      </c>
      <c r="I17" s="4">
        <f t="shared" si="4"/>
        <v>99.089975398285048</v>
      </c>
    </row>
    <row r="18" spans="1:9" ht="13.5" thickBot="1">
      <c r="A18" s="3" t="s">
        <v>68</v>
      </c>
      <c r="B18" s="5">
        <v>90</v>
      </c>
      <c r="C18" s="5">
        <v>201</v>
      </c>
      <c r="D18" s="26">
        <f t="shared" si="1"/>
        <v>1.0417049964006761E-2</v>
      </c>
      <c r="E18" s="5">
        <v>91</v>
      </c>
      <c r="F18" s="5">
        <v>182</v>
      </c>
      <c r="G18" s="14">
        <f t="shared" si="2"/>
        <v>9.9140959924173509E-3</v>
      </c>
      <c r="H18" s="4">
        <f t="shared" si="3"/>
        <v>98.901098901098905</v>
      </c>
      <c r="I18" s="4">
        <f t="shared" si="4"/>
        <v>110.43956043956045</v>
      </c>
    </row>
    <row r="19" spans="1:9" ht="13.5" thickBot="1">
      <c r="A19" s="3" t="s">
        <v>21</v>
      </c>
      <c r="B19" s="5">
        <v>1804</v>
      </c>
      <c r="C19" s="5">
        <v>7800</v>
      </c>
      <c r="D19" s="26">
        <f t="shared" si="1"/>
        <v>0.40424372994653096</v>
      </c>
      <c r="E19" s="5">
        <v>1702</v>
      </c>
      <c r="F19" s="5">
        <v>7773</v>
      </c>
      <c r="G19" s="14">
        <f t="shared" si="2"/>
        <v>0.42341905576406635</v>
      </c>
      <c r="H19" s="4">
        <f t="shared" si="3"/>
        <v>105.99294947121034</v>
      </c>
      <c r="I19" s="4">
        <f t="shared" si="4"/>
        <v>100.34735623311464</v>
      </c>
    </row>
    <row r="20" spans="1:9" ht="13.5" thickBot="1">
      <c r="A20" s="3" t="s">
        <v>29</v>
      </c>
      <c r="B20" s="5">
        <v>522</v>
      </c>
      <c r="C20" s="5">
        <v>901</v>
      </c>
      <c r="D20" s="26">
        <f t="shared" si="1"/>
        <v>4.6695333420746721E-2</v>
      </c>
      <c r="E20" s="5">
        <v>499</v>
      </c>
      <c r="F20" s="5">
        <v>1039</v>
      </c>
      <c r="G20" s="14">
        <f t="shared" si="2"/>
        <v>5.6597504044624325E-2</v>
      </c>
      <c r="H20" s="4">
        <f t="shared" si="3"/>
        <v>104.60921843687375</v>
      </c>
      <c r="I20" s="4">
        <f t="shared" si="4"/>
        <v>86.717998075072188</v>
      </c>
    </row>
    <row r="21" spans="1:9" ht="13.5" thickBot="1">
      <c r="A21" s="3" t="s">
        <v>30</v>
      </c>
      <c r="B21" s="5">
        <v>900</v>
      </c>
      <c r="C21" s="5">
        <v>1675</v>
      </c>
      <c r="D21" s="26">
        <f t="shared" si="1"/>
        <v>8.6808749700056337E-2</v>
      </c>
      <c r="E21" s="5">
        <v>754</v>
      </c>
      <c r="F21" s="5">
        <v>1369</v>
      </c>
      <c r="G21" s="14">
        <f t="shared" si="2"/>
        <v>7.4573612162743691E-2</v>
      </c>
      <c r="H21" s="4">
        <f t="shared" si="3"/>
        <v>119.3633952254642</v>
      </c>
      <c r="I21" s="4">
        <f t="shared" si="4"/>
        <v>122.35208181154127</v>
      </c>
    </row>
    <row r="22" spans="1:9" ht="13.5" thickBot="1">
      <c r="A22" s="3" t="s">
        <v>9</v>
      </c>
      <c r="B22" s="5">
        <v>22104</v>
      </c>
      <c r="C22" s="5">
        <v>55335</v>
      </c>
      <c r="D22" s="26">
        <f t="shared" si="1"/>
        <v>2.8677983072552942</v>
      </c>
      <c r="E22" s="5">
        <v>22949</v>
      </c>
      <c r="F22" s="5">
        <v>54872</v>
      </c>
      <c r="G22" s="14">
        <f t="shared" si="2"/>
        <v>2.9890454686589281</v>
      </c>
      <c r="H22" s="4">
        <f t="shared" si="3"/>
        <v>96.317922349557719</v>
      </c>
      <c r="I22" s="4">
        <f t="shared" si="4"/>
        <v>100.84378189240415</v>
      </c>
    </row>
    <row r="23" spans="1:9" ht="13.5" thickBot="1">
      <c r="A23" s="3" t="s">
        <v>31</v>
      </c>
      <c r="B23" s="5">
        <v>270</v>
      </c>
      <c r="C23" s="5">
        <v>744</v>
      </c>
      <c r="D23" s="26">
        <f t="shared" si="1"/>
        <v>3.8558632702592188E-2</v>
      </c>
      <c r="E23" s="5">
        <v>422</v>
      </c>
      <c r="F23" s="5">
        <v>875</v>
      </c>
      <c r="G23" s="14">
        <f t="shared" si="2"/>
        <v>4.7663923040468029E-2</v>
      </c>
      <c r="H23" s="4">
        <f t="shared" si="3"/>
        <v>63.981042654028428</v>
      </c>
      <c r="I23" s="4">
        <f t="shared" si="4"/>
        <v>85.028571428571425</v>
      </c>
    </row>
    <row r="24" spans="1:9" ht="13.5" thickBot="1">
      <c r="A24" s="3" t="s">
        <v>80</v>
      </c>
      <c r="B24" s="5">
        <v>2573</v>
      </c>
      <c r="C24" s="5">
        <v>2731</v>
      </c>
      <c r="D24" s="26">
        <f t="shared" si="1"/>
        <v>0.14153713160050976</v>
      </c>
      <c r="E24" s="5">
        <v>2532</v>
      </c>
      <c r="F24" s="5">
        <v>2678</v>
      </c>
      <c r="G24" s="14">
        <f t="shared" si="2"/>
        <v>0.14587884103128387</v>
      </c>
      <c r="H24" s="4">
        <f t="shared" si="3"/>
        <v>101.61927330173776</v>
      </c>
      <c r="I24" s="4">
        <f t="shared" si="4"/>
        <v>101.97908887229276</v>
      </c>
    </row>
    <row r="25" spans="1:9" ht="13.5" thickBot="1">
      <c r="A25" s="3" t="s">
        <v>70</v>
      </c>
      <c r="B25" s="5">
        <v>624</v>
      </c>
      <c r="C25" s="5">
        <v>870</v>
      </c>
      <c r="D25" s="26">
        <f t="shared" si="1"/>
        <v>4.508872372480538E-2</v>
      </c>
      <c r="E25" s="5">
        <v>437</v>
      </c>
      <c r="F25" s="5">
        <v>694</v>
      </c>
      <c r="G25" s="14">
        <f t="shared" si="2"/>
        <v>3.7804300102954075E-2</v>
      </c>
      <c r="H25" s="4">
        <f t="shared" si="3"/>
        <v>142.79176201372999</v>
      </c>
      <c r="I25" s="4">
        <f t="shared" si="4"/>
        <v>125.36023054755043</v>
      </c>
    </row>
    <row r="26" spans="1:9" ht="13.5" thickBot="1">
      <c r="A26" s="3" t="s">
        <v>71</v>
      </c>
      <c r="B26" s="5">
        <v>426</v>
      </c>
      <c r="C26" s="5">
        <v>448</v>
      </c>
      <c r="D26" s="26">
        <f t="shared" si="1"/>
        <v>2.3218101412313574E-2</v>
      </c>
      <c r="E26" s="5">
        <v>275</v>
      </c>
      <c r="F26" s="5">
        <v>295</v>
      </c>
      <c r="G26" s="14">
        <f t="shared" si="2"/>
        <v>1.606955119650065E-2</v>
      </c>
      <c r="H26" s="4">
        <f t="shared" si="3"/>
        <v>154.90909090909091</v>
      </c>
      <c r="I26" s="4">
        <f t="shared" si="4"/>
        <v>151.86440677966101</v>
      </c>
    </row>
    <row r="27" spans="1:9" ht="13.5" thickBot="1">
      <c r="A27" s="3" t="s">
        <v>32</v>
      </c>
      <c r="B27" s="5">
        <v>2374</v>
      </c>
      <c r="C27" s="5">
        <v>10135</v>
      </c>
      <c r="D27" s="26">
        <f t="shared" si="1"/>
        <v>0.52525771833437074</v>
      </c>
      <c r="E27" s="5">
        <v>1765</v>
      </c>
      <c r="F27" s="5">
        <v>7212</v>
      </c>
      <c r="G27" s="14">
        <f t="shared" si="2"/>
        <v>0.39285967196326332</v>
      </c>
      <c r="H27" s="4">
        <f t="shared" si="3"/>
        <v>134.5042492917847</v>
      </c>
      <c r="I27" s="4">
        <f t="shared" si="4"/>
        <v>140.52967276760955</v>
      </c>
    </row>
    <row r="28" spans="1:9" ht="13.5" thickBot="1">
      <c r="A28" s="3" t="s">
        <v>33</v>
      </c>
      <c r="B28" s="5">
        <v>73</v>
      </c>
      <c r="C28" s="5">
        <v>129</v>
      </c>
      <c r="D28" s="26">
        <f t="shared" si="1"/>
        <v>6.6855693798849357E-3</v>
      </c>
      <c r="E28" s="5">
        <v>68</v>
      </c>
      <c r="F28" s="5">
        <v>111</v>
      </c>
      <c r="G28" s="14">
        <f t="shared" si="2"/>
        <v>6.0465090942765165E-3</v>
      </c>
      <c r="H28" s="4">
        <f t="shared" si="3"/>
        <v>107.35294117647058</v>
      </c>
      <c r="I28" s="4">
        <f t="shared" si="4"/>
        <v>116.21621621621621</v>
      </c>
    </row>
    <row r="29" spans="1:9" ht="13.5" thickBot="1">
      <c r="A29" s="3" t="s">
        <v>10</v>
      </c>
      <c r="B29" s="5">
        <v>62758</v>
      </c>
      <c r="C29" s="5">
        <v>271950</v>
      </c>
      <c r="D29" s="26">
        <f t="shared" si="1"/>
        <v>14.094113122943474</v>
      </c>
      <c r="E29" s="5">
        <v>59268</v>
      </c>
      <c r="F29" s="5">
        <v>246763</v>
      </c>
      <c r="G29" s="14">
        <f t="shared" si="2"/>
        <v>13.441934447125728</v>
      </c>
      <c r="H29" s="4">
        <f t="shared" si="3"/>
        <v>105.88850644529933</v>
      </c>
      <c r="I29" s="4">
        <f t="shared" si="4"/>
        <v>110.20695971438181</v>
      </c>
    </row>
    <row r="30" spans="1:9" ht="13.5" thickBot="1">
      <c r="A30" s="3" t="s">
        <v>22</v>
      </c>
      <c r="B30" s="5">
        <v>2388</v>
      </c>
      <c r="C30" s="5">
        <v>3503</v>
      </c>
      <c r="D30" s="26">
        <f t="shared" si="1"/>
        <v>0.18154689564137155</v>
      </c>
      <c r="E30" s="5">
        <v>2518</v>
      </c>
      <c r="F30" s="5">
        <v>3513</v>
      </c>
      <c r="G30" s="14">
        <f t="shared" si="2"/>
        <v>0.19136384187561623</v>
      </c>
      <c r="H30" s="4">
        <f t="shared" si="3"/>
        <v>94.837172359015085</v>
      </c>
      <c r="I30" s="4">
        <f t="shared" si="4"/>
        <v>99.715343011670939</v>
      </c>
    </row>
    <row r="31" spans="1:9" ht="13.5" thickBot="1">
      <c r="A31" s="3" t="s">
        <v>34</v>
      </c>
      <c r="B31" s="5">
        <v>31307</v>
      </c>
      <c r="C31" s="5">
        <v>34952</v>
      </c>
      <c r="D31" s="26">
        <f t="shared" si="1"/>
        <v>1.8114265191142502</v>
      </c>
      <c r="E31" s="5">
        <v>26986</v>
      </c>
      <c r="F31" s="5">
        <v>29479</v>
      </c>
      <c r="G31" s="14">
        <f t="shared" si="2"/>
        <v>1.6058111854970938</v>
      </c>
      <c r="H31" s="4">
        <f t="shared" si="3"/>
        <v>116.01200622545022</v>
      </c>
      <c r="I31" s="4">
        <f t="shared" si="4"/>
        <v>118.56575867566744</v>
      </c>
    </row>
    <row r="32" spans="1:9" ht="13.5" thickBot="1">
      <c r="A32" s="3" t="s">
        <v>72</v>
      </c>
      <c r="B32" s="5">
        <v>15</v>
      </c>
      <c r="C32" s="5">
        <v>26</v>
      </c>
      <c r="D32" s="26">
        <f t="shared" si="1"/>
        <v>1.3474790998217699E-3</v>
      </c>
      <c r="E32" s="5">
        <v>14</v>
      </c>
      <c r="F32" s="5">
        <v>25</v>
      </c>
      <c r="G32" s="14">
        <f t="shared" si="2"/>
        <v>1.3618263725848009E-3</v>
      </c>
      <c r="H32" s="4">
        <f t="shared" si="3"/>
        <v>107.14285714285714</v>
      </c>
      <c r="I32" s="4">
        <f t="shared" si="4"/>
        <v>104</v>
      </c>
    </row>
    <row r="33" spans="1:9" ht="13.5" thickBot="1">
      <c r="A33" s="3" t="s">
        <v>53</v>
      </c>
      <c r="B33" s="5">
        <v>715</v>
      </c>
      <c r="C33" s="5">
        <v>945</v>
      </c>
      <c r="D33" s="26">
        <f t="shared" si="1"/>
        <v>4.8975682666598949E-2</v>
      </c>
      <c r="E33" s="5">
        <v>696</v>
      </c>
      <c r="F33" s="5">
        <v>970</v>
      </c>
      <c r="G33" s="14">
        <f t="shared" si="2"/>
        <v>5.2838863256290274E-2</v>
      </c>
      <c r="H33" s="4">
        <f t="shared" si="3"/>
        <v>102.72988505747126</v>
      </c>
      <c r="I33" s="4">
        <f t="shared" si="4"/>
        <v>97.422680412371136</v>
      </c>
    </row>
    <row r="34" spans="1:9" ht="13.5" thickBot="1">
      <c r="A34" s="3" t="s">
        <v>35</v>
      </c>
      <c r="B34" s="5">
        <v>3750</v>
      </c>
      <c r="C34" s="5">
        <v>5629</v>
      </c>
      <c r="D34" s="26">
        <f t="shared" si="1"/>
        <v>0.29172922511141319</v>
      </c>
      <c r="E34" s="5">
        <v>3152</v>
      </c>
      <c r="F34" s="5">
        <v>4827</v>
      </c>
      <c r="G34" s="14">
        <f t="shared" si="2"/>
        <v>0.26294143601867337</v>
      </c>
      <c r="H34" s="4">
        <f t="shared" si="3"/>
        <v>118.97208121827411</v>
      </c>
      <c r="I34" s="4">
        <f t="shared" si="4"/>
        <v>116.61487466335198</v>
      </c>
    </row>
    <row r="35" spans="1:9" ht="13.5" thickBot="1">
      <c r="A35" s="3" t="s">
        <v>73</v>
      </c>
      <c r="B35" s="5">
        <v>2</v>
      </c>
      <c r="C35" s="5">
        <v>2</v>
      </c>
      <c r="D35" s="26">
        <f t="shared" si="1"/>
        <v>1.0365223844782846E-4</v>
      </c>
      <c r="E35" s="5">
        <v>2</v>
      </c>
      <c r="F35" s="5">
        <v>4</v>
      </c>
      <c r="G35" s="14">
        <f t="shared" si="2"/>
        <v>2.1789221961356816E-4</v>
      </c>
      <c r="H35" s="4">
        <f t="shared" si="3"/>
        <v>100</v>
      </c>
      <c r="I35" s="4">
        <f t="shared" si="4"/>
        <v>50</v>
      </c>
    </row>
    <row r="36" spans="1:9" ht="13.5" thickBot="1">
      <c r="A36" s="3" t="s">
        <v>74</v>
      </c>
      <c r="B36" s="5">
        <v>72</v>
      </c>
      <c r="C36" s="5">
        <v>528</v>
      </c>
      <c r="D36" s="26">
        <f t="shared" si="1"/>
        <v>2.7364190950226713E-2</v>
      </c>
      <c r="E36" s="5">
        <v>66</v>
      </c>
      <c r="F36" s="5">
        <v>405</v>
      </c>
      <c r="G36" s="14">
        <f t="shared" si="2"/>
        <v>2.2061587235873776E-2</v>
      </c>
      <c r="H36" s="4">
        <f t="shared" si="3"/>
        <v>109.09090909090908</v>
      </c>
      <c r="I36" s="4">
        <f t="shared" si="4"/>
        <v>130.37037037037038</v>
      </c>
    </row>
    <row r="37" spans="1:9" ht="13.5" thickBot="1">
      <c r="A37" s="3" t="s">
        <v>58</v>
      </c>
      <c r="B37" s="5">
        <v>3999</v>
      </c>
      <c r="C37" s="5">
        <v>4838</v>
      </c>
      <c r="D37" s="26">
        <f t="shared" si="1"/>
        <v>0.25073476480529705</v>
      </c>
      <c r="E37" s="5">
        <v>3478</v>
      </c>
      <c r="F37" s="5">
        <v>4174</v>
      </c>
      <c r="G37" s="14">
        <f t="shared" si="2"/>
        <v>0.22737053116675837</v>
      </c>
      <c r="H37" s="4">
        <f t="shared" si="3"/>
        <v>114.97987349051179</v>
      </c>
      <c r="I37" s="4">
        <f t="shared" si="4"/>
        <v>115.90800191662673</v>
      </c>
    </row>
    <row r="38" spans="1:9" ht="13.5" thickBot="1">
      <c r="A38" s="3" t="s">
        <v>59</v>
      </c>
      <c r="B38" s="5">
        <v>25006</v>
      </c>
      <c r="C38" s="5">
        <v>26445</v>
      </c>
      <c r="D38" s="26">
        <f t="shared" ref="D38:D69" si="5">C38/strani2014*100</f>
        <v>1.3705417228764118</v>
      </c>
      <c r="E38" s="5">
        <v>11399</v>
      </c>
      <c r="F38" s="5">
        <v>12221</v>
      </c>
      <c r="G38" s="14">
        <f t="shared" ref="G38:G69" si="6">F38/strani2013*100</f>
        <v>0.66571520397435402</v>
      </c>
      <c r="H38" s="4">
        <f t="shared" si="3"/>
        <v>219.37012018598122</v>
      </c>
      <c r="I38" s="4">
        <f t="shared" si="4"/>
        <v>216.38982080026184</v>
      </c>
    </row>
    <row r="39" spans="1:9" ht="13.5" thickBot="1">
      <c r="A39" s="3" t="s">
        <v>78</v>
      </c>
      <c r="B39" s="5">
        <v>385</v>
      </c>
      <c r="C39" s="5">
        <v>496</v>
      </c>
      <c r="D39" s="26">
        <f t="shared" si="5"/>
        <v>2.5705755135061455E-2</v>
      </c>
      <c r="E39" s="5">
        <v>340</v>
      </c>
      <c r="F39" s="5">
        <v>350</v>
      </c>
      <c r="G39" s="14">
        <f t="shared" si="6"/>
        <v>1.9065569216187215E-2</v>
      </c>
      <c r="H39" s="4">
        <f t="shared" si="3"/>
        <v>113.23529411764706</v>
      </c>
      <c r="I39" s="4">
        <f t="shared" si="4"/>
        <v>141.71428571428569</v>
      </c>
    </row>
    <row r="40" spans="1:9" ht="13.5" thickBot="1">
      <c r="A40" s="3" t="s">
        <v>75</v>
      </c>
      <c r="B40" s="5">
        <v>12</v>
      </c>
      <c r="C40" s="5">
        <v>22</v>
      </c>
      <c r="D40" s="26">
        <f t="shared" si="5"/>
        <v>1.1401746229261131E-3</v>
      </c>
      <c r="E40" s="5">
        <v>31</v>
      </c>
      <c r="F40" s="5">
        <v>59</v>
      </c>
      <c r="G40" s="14">
        <f t="shared" si="6"/>
        <v>3.2139102393001304E-3</v>
      </c>
      <c r="H40" s="4">
        <f t="shared" si="3"/>
        <v>38.70967741935484</v>
      </c>
      <c r="I40" s="4">
        <f t="shared" si="4"/>
        <v>37.288135593220339</v>
      </c>
    </row>
    <row r="41" spans="1:9" ht="13.5" thickBot="1">
      <c r="A41" s="3" t="s">
        <v>36</v>
      </c>
      <c r="B41" s="5">
        <v>490</v>
      </c>
      <c r="C41" s="5">
        <v>1004</v>
      </c>
      <c r="D41" s="26">
        <f t="shared" si="5"/>
        <v>5.2033423700809892E-2</v>
      </c>
      <c r="E41" s="5">
        <v>631</v>
      </c>
      <c r="F41" s="5">
        <v>1070</v>
      </c>
      <c r="G41" s="14">
        <f t="shared" si="6"/>
        <v>5.828616874662948E-2</v>
      </c>
      <c r="H41" s="4">
        <f t="shared" si="3"/>
        <v>77.654516640253561</v>
      </c>
      <c r="I41" s="4">
        <f t="shared" si="4"/>
        <v>93.831775700934585</v>
      </c>
    </row>
    <row r="42" spans="1:9" ht="13.5" thickBot="1">
      <c r="A42" s="3" t="s">
        <v>79</v>
      </c>
      <c r="B42" s="5">
        <v>17</v>
      </c>
      <c r="C42" s="5">
        <v>59</v>
      </c>
      <c r="D42" s="26">
        <f t="shared" si="5"/>
        <v>3.0577410342109393E-3</v>
      </c>
      <c r="E42" s="5">
        <v>181</v>
      </c>
      <c r="F42" s="5">
        <v>547</v>
      </c>
      <c r="G42" s="14">
        <f t="shared" si="6"/>
        <v>2.9796761032155443E-2</v>
      </c>
      <c r="H42" s="4">
        <f t="shared" si="3"/>
        <v>9.3922651933701662</v>
      </c>
      <c r="I42" s="4">
        <f t="shared" si="4"/>
        <v>10.786106032906764</v>
      </c>
    </row>
    <row r="43" spans="1:9" ht="13.5" thickBot="1">
      <c r="A43" s="3" t="s">
        <v>37</v>
      </c>
      <c r="B43" s="5">
        <v>1384</v>
      </c>
      <c r="C43" s="5">
        <v>3409</v>
      </c>
      <c r="D43" s="26">
        <f t="shared" si="5"/>
        <v>0.17667524043432362</v>
      </c>
      <c r="E43" s="5">
        <v>1162</v>
      </c>
      <c r="F43" s="5">
        <v>2884</v>
      </c>
      <c r="G43" s="14">
        <f t="shared" si="6"/>
        <v>0.15710029034138262</v>
      </c>
      <c r="H43" s="4">
        <f t="shared" si="3"/>
        <v>119.10499139414803</v>
      </c>
      <c r="I43" s="4">
        <f t="shared" si="4"/>
        <v>118.20388349514563</v>
      </c>
    </row>
    <row r="44" spans="1:9" ht="13.5" thickBot="1">
      <c r="A44" s="3" t="s">
        <v>49</v>
      </c>
      <c r="B44" s="5">
        <v>255</v>
      </c>
      <c r="C44" s="5">
        <v>751</v>
      </c>
      <c r="D44" s="26">
        <f t="shared" si="5"/>
        <v>3.8921415537159589E-2</v>
      </c>
      <c r="E44" s="5">
        <v>264</v>
      </c>
      <c r="F44" s="5">
        <v>682</v>
      </c>
      <c r="G44" s="14">
        <f t="shared" si="6"/>
        <v>3.7150623444113365E-2</v>
      </c>
      <c r="H44" s="4">
        <f t="shared" si="3"/>
        <v>96.590909090909093</v>
      </c>
      <c r="I44" s="4">
        <f t="shared" si="4"/>
        <v>110.11730205278592</v>
      </c>
    </row>
    <row r="45" spans="1:9" ht="13.5" thickBot="1">
      <c r="A45" s="3" t="s">
        <v>11</v>
      </c>
      <c r="B45" s="5">
        <v>16721</v>
      </c>
      <c r="C45" s="5">
        <v>67928</v>
      </c>
      <c r="D45" s="26">
        <f t="shared" si="5"/>
        <v>3.5204446266420457</v>
      </c>
      <c r="E45" s="5">
        <v>17202</v>
      </c>
      <c r="F45" s="5">
        <v>66257</v>
      </c>
      <c r="G45" s="14">
        <f t="shared" si="6"/>
        <v>3.6092211987340463</v>
      </c>
      <c r="H45" s="4">
        <f t="shared" si="3"/>
        <v>97.203813510056975</v>
      </c>
      <c r="I45" s="4">
        <f t="shared" si="4"/>
        <v>102.52199767571727</v>
      </c>
    </row>
    <row r="46" spans="1:9" ht="13.5" thickBot="1">
      <c r="A46" s="3" t="s">
        <v>81</v>
      </c>
      <c r="B46" s="5">
        <v>6</v>
      </c>
      <c r="C46" s="5">
        <v>6</v>
      </c>
      <c r="D46" s="26">
        <f t="shared" si="5"/>
        <v>3.1095671534348538E-4</v>
      </c>
      <c r="E46" s="5">
        <v>1</v>
      </c>
      <c r="F46" s="5">
        <v>1</v>
      </c>
      <c r="G46" s="14">
        <f t="shared" si="6"/>
        <v>5.4473054903392039E-5</v>
      </c>
      <c r="H46" s="4">
        <f t="shared" si="3"/>
        <v>600</v>
      </c>
      <c r="I46" s="4">
        <f t="shared" si="4"/>
        <v>600</v>
      </c>
    </row>
    <row r="47" spans="1:9" ht="13.5" thickBot="1">
      <c r="A47" s="3" t="s">
        <v>38</v>
      </c>
      <c r="B47" s="5">
        <v>282</v>
      </c>
      <c r="C47" s="5">
        <v>738</v>
      </c>
      <c r="D47" s="26">
        <f t="shared" si="5"/>
        <v>3.8247675987248701E-2</v>
      </c>
      <c r="E47" s="5">
        <v>420</v>
      </c>
      <c r="F47" s="5">
        <v>1168</v>
      </c>
      <c r="G47" s="14">
        <f t="shared" si="6"/>
        <v>6.3624528127161892E-2</v>
      </c>
      <c r="H47" s="4">
        <f t="shared" si="3"/>
        <v>67.142857142857139</v>
      </c>
      <c r="I47" s="4">
        <f t="shared" si="4"/>
        <v>63.184931506849317</v>
      </c>
    </row>
    <row r="48" spans="1:9" ht="13.5" thickBot="1">
      <c r="A48" s="3" t="s">
        <v>50</v>
      </c>
      <c r="B48" s="5">
        <v>59</v>
      </c>
      <c r="C48" s="5">
        <v>107</v>
      </c>
      <c r="D48" s="26">
        <f t="shared" si="5"/>
        <v>5.5453947569588224E-3</v>
      </c>
      <c r="E48" s="5">
        <v>24</v>
      </c>
      <c r="F48" s="5">
        <v>41</v>
      </c>
      <c r="G48" s="14">
        <f t="shared" si="6"/>
        <v>2.2333952510390736E-3</v>
      </c>
      <c r="H48" s="4">
        <f t="shared" si="3"/>
        <v>245.83333333333334</v>
      </c>
      <c r="I48" s="4">
        <f t="shared" si="4"/>
        <v>260.97560975609758</v>
      </c>
    </row>
    <row r="49" spans="1:9" ht="13.5" thickBot="1">
      <c r="A49" s="3" t="s">
        <v>65</v>
      </c>
      <c r="B49" s="5">
        <v>45</v>
      </c>
      <c r="C49" s="5">
        <v>160</v>
      </c>
      <c r="D49" s="26">
        <f t="shared" si="5"/>
        <v>8.2921790758262778E-3</v>
      </c>
      <c r="E49" s="5">
        <v>47</v>
      </c>
      <c r="F49" s="5">
        <v>160</v>
      </c>
      <c r="G49" s="14">
        <f t="shared" si="6"/>
        <v>8.7156887845427251E-3</v>
      </c>
      <c r="H49" s="4">
        <f t="shared" si="3"/>
        <v>95.744680851063833</v>
      </c>
      <c r="I49" s="4">
        <f t="shared" si="4"/>
        <v>100</v>
      </c>
    </row>
    <row r="50" spans="1:9" ht="13.5" thickBot="1">
      <c r="A50" s="3" t="s">
        <v>69</v>
      </c>
      <c r="B50" s="5">
        <v>157</v>
      </c>
      <c r="C50" s="5">
        <v>264</v>
      </c>
      <c r="D50" s="26">
        <f t="shared" si="5"/>
        <v>1.3682095475113357E-2</v>
      </c>
      <c r="E50" s="5">
        <v>110</v>
      </c>
      <c r="F50" s="5">
        <v>160</v>
      </c>
      <c r="G50" s="14">
        <f t="shared" si="6"/>
        <v>8.7156887845427251E-3</v>
      </c>
      <c r="H50" s="4">
        <f t="shared" si="3"/>
        <v>142.72727272727272</v>
      </c>
      <c r="I50" s="4">
        <f t="shared" si="4"/>
        <v>165</v>
      </c>
    </row>
    <row r="51" spans="1:9" ht="13.5" thickBot="1">
      <c r="A51" s="3" t="s">
        <v>12</v>
      </c>
      <c r="B51" s="5">
        <v>11823</v>
      </c>
      <c r="C51" s="5">
        <v>40908</v>
      </c>
      <c r="D51" s="26">
        <f t="shared" si="5"/>
        <v>2.1201028852118835</v>
      </c>
      <c r="E51" s="5">
        <v>11817</v>
      </c>
      <c r="F51" s="5">
        <v>38986</v>
      </c>
      <c r="G51" s="14">
        <f t="shared" si="6"/>
        <v>2.123686518463642</v>
      </c>
      <c r="H51" s="4">
        <f t="shared" si="3"/>
        <v>100.05077430820005</v>
      </c>
      <c r="I51" s="4">
        <f t="shared" si="4"/>
        <v>104.92997486277125</v>
      </c>
    </row>
    <row r="52" spans="1:9" ht="13.5" thickBot="1">
      <c r="A52" s="3" t="s">
        <v>25</v>
      </c>
      <c r="B52" s="5">
        <v>598</v>
      </c>
      <c r="C52" s="5">
        <v>1975</v>
      </c>
      <c r="D52" s="26">
        <f t="shared" si="5"/>
        <v>0.1023565854672306</v>
      </c>
      <c r="E52" s="5">
        <v>774</v>
      </c>
      <c r="F52" s="5">
        <v>2351</v>
      </c>
      <c r="G52" s="14">
        <f t="shared" si="6"/>
        <v>0.12806615207787467</v>
      </c>
      <c r="H52" s="4">
        <f t="shared" si="3"/>
        <v>77.2609819121447</v>
      </c>
      <c r="I52" s="4">
        <f t="shared" si="4"/>
        <v>84.006805614632071</v>
      </c>
    </row>
    <row r="53" spans="1:9" ht="13.5" thickBot="1">
      <c r="A53" s="3" t="s">
        <v>39</v>
      </c>
      <c r="B53" s="5">
        <v>1137</v>
      </c>
      <c r="C53" s="5">
        <v>1908</v>
      </c>
      <c r="D53" s="26">
        <f t="shared" si="5"/>
        <v>9.8884235479228338E-2</v>
      </c>
      <c r="E53" s="5">
        <v>1218</v>
      </c>
      <c r="F53" s="5">
        <v>2003</v>
      </c>
      <c r="G53" s="14">
        <f t="shared" si="6"/>
        <v>0.10910952897149424</v>
      </c>
      <c r="H53" s="4">
        <f t="shared" si="3"/>
        <v>93.349753694581281</v>
      </c>
      <c r="I53" s="4">
        <f t="shared" si="4"/>
        <v>95.257114328507242</v>
      </c>
    </row>
    <row r="54" spans="1:9" ht="13.5" thickBot="1">
      <c r="A54" s="3" t="s">
        <v>13</v>
      </c>
      <c r="B54" s="5">
        <v>77270</v>
      </c>
      <c r="C54" s="5">
        <v>467827</v>
      </c>
      <c r="D54" s="26">
        <f t="shared" si="5"/>
        <v>24.245657878166121</v>
      </c>
      <c r="E54" s="5">
        <v>75517</v>
      </c>
      <c r="F54" s="5">
        <v>452891</v>
      </c>
      <c r="G54" s="14">
        <f t="shared" si="6"/>
        <v>24.670356308252124</v>
      </c>
      <c r="H54" s="4">
        <f t="shared" si="3"/>
        <v>102.32133162069468</v>
      </c>
      <c r="I54" s="4">
        <f t="shared" si="4"/>
        <v>103.29792378298531</v>
      </c>
    </row>
    <row r="55" spans="1:9" ht="13.5" thickBot="1">
      <c r="A55" s="3" t="s">
        <v>76</v>
      </c>
      <c r="B55" s="5">
        <v>12</v>
      </c>
      <c r="C55" s="5">
        <v>14</v>
      </c>
      <c r="D55" s="26">
        <f t="shared" si="5"/>
        <v>7.2556566913479917E-4</v>
      </c>
      <c r="E55" s="5">
        <v>4</v>
      </c>
      <c r="F55" s="5">
        <v>5</v>
      </c>
      <c r="G55" s="14">
        <f t="shared" si="6"/>
        <v>2.7236527451696016E-4</v>
      </c>
      <c r="H55" s="4">
        <f t="shared" si="3"/>
        <v>300</v>
      </c>
      <c r="I55" s="4">
        <f t="shared" si="4"/>
        <v>280</v>
      </c>
    </row>
    <row r="56" spans="1:9" ht="13.5" thickBot="1">
      <c r="A56" s="3" t="s">
        <v>57</v>
      </c>
      <c r="B56" s="5">
        <v>501</v>
      </c>
      <c r="C56" s="5">
        <v>924</v>
      </c>
      <c r="D56" s="26">
        <f t="shared" si="5"/>
        <v>4.7887334162896748E-2</v>
      </c>
      <c r="E56" s="5">
        <v>335</v>
      </c>
      <c r="F56" s="5">
        <v>664</v>
      </c>
      <c r="G56" s="14">
        <f t="shared" si="6"/>
        <v>3.6170108455852314E-2</v>
      </c>
      <c r="H56" s="4">
        <f t="shared" si="3"/>
        <v>149.55223880597015</v>
      </c>
      <c r="I56" s="4">
        <f t="shared" si="4"/>
        <v>139.15662650602408</v>
      </c>
    </row>
    <row r="57" spans="1:9" ht="13.5" thickBot="1">
      <c r="A57" s="3" t="s">
        <v>54</v>
      </c>
      <c r="B57" s="5">
        <v>241</v>
      </c>
      <c r="C57" s="5">
        <v>575</v>
      </c>
      <c r="D57" s="26">
        <f t="shared" si="5"/>
        <v>2.9800018553750682E-2</v>
      </c>
      <c r="E57" s="5">
        <v>228</v>
      </c>
      <c r="F57" s="5">
        <v>736</v>
      </c>
      <c r="G57" s="14">
        <f t="shared" si="6"/>
        <v>4.0092168408896539E-2</v>
      </c>
      <c r="H57" s="4">
        <f t="shared" si="3"/>
        <v>105.70175438596492</v>
      </c>
      <c r="I57" s="4">
        <f t="shared" si="4"/>
        <v>78.125</v>
      </c>
    </row>
    <row r="58" spans="1:9" ht="13.5" thickBot="1">
      <c r="A58" s="3" t="s">
        <v>60</v>
      </c>
      <c r="B58" s="5">
        <v>2012</v>
      </c>
      <c r="C58" s="5">
        <v>2905</v>
      </c>
      <c r="D58" s="26">
        <f t="shared" si="5"/>
        <v>0.15055487634547082</v>
      </c>
      <c r="E58" s="5">
        <v>1386</v>
      </c>
      <c r="F58" s="5">
        <v>2055</v>
      </c>
      <c r="G58" s="14">
        <f t="shared" si="6"/>
        <v>0.11194212782647064</v>
      </c>
      <c r="H58" s="4">
        <f t="shared" si="3"/>
        <v>145.16594516594517</v>
      </c>
      <c r="I58" s="4">
        <f t="shared" si="4"/>
        <v>141.36253041362531</v>
      </c>
    </row>
    <row r="59" spans="1:9" ht="13.5" thickBot="1">
      <c r="A59" s="3" t="s">
        <v>52</v>
      </c>
      <c r="B59" s="5">
        <v>431</v>
      </c>
      <c r="C59" s="5">
        <v>1374</v>
      </c>
      <c r="D59" s="26">
        <f t="shared" si="5"/>
        <v>7.1209087813658159E-2</v>
      </c>
      <c r="E59" s="5">
        <v>301</v>
      </c>
      <c r="F59" s="5">
        <v>1193</v>
      </c>
      <c r="G59" s="14">
        <f t="shared" si="6"/>
        <v>6.4986354499746699E-2</v>
      </c>
      <c r="H59" s="4">
        <f t="shared" si="3"/>
        <v>143.1893687707641</v>
      </c>
      <c r="I59" s="4">
        <f t="shared" si="4"/>
        <v>115.1718357082984</v>
      </c>
    </row>
    <row r="60" spans="1:9" ht="13.5" thickBot="1">
      <c r="A60" s="3" t="s">
        <v>62</v>
      </c>
      <c r="B60" s="5">
        <v>263</v>
      </c>
      <c r="C60" s="5">
        <v>970</v>
      </c>
      <c r="D60" s="26">
        <f t="shared" si="5"/>
        <v>5.0271335647196803E-2</v>
      </c>
      <c r="E60" s="5">
        <v>286</v>
      </c>
      <c r="F60" s="5">
        <v>1133</v>
      </c>
      <c r="G60" s="14">
        <f t="shared" si="6"/>
        <v>6.1717971205543176E-2</v>
      </c>
      <c r="H60" s="4">
        <f t="shared" si="3"/>
        <v>91.95804195804196</v>
      </c>
      <c r="I60" s="4">
        <f t="shared" si="4"/>
        <v>85.613415710503091</v>
      </c>
    </row>
    <row r="61" spans="1:9" ht="13.5" thickBot="1">
      <c r="A61" s="3" t="s">
        <v>61</v>
      </c>
      <c r="B61" s="5">
        <v>491</v>
      </c>
      <c r="C61" s="5">
        <v>705</v>
      </c>
      <c r="D61" s="26">
        <f t="shared" si="5"/>
        <v>3.6537414052859533E-2</v>
      </c>
      <c r="E61" s="5">
        <v>363</v>
      </c>
      <c r="F61" s="5">
        <v>560</v>
      </c>
      <c r="G61" s="14">
        <f t="shared" si="6"/>
        <v>3.0504910745899543E-2</v>
      </c>
      <c r="H61" s="4">
        <f t="shared" si="3"/>
        <v>135.26170798898073</v>
      </c>
      <c r="I61" s="4">
        <f t="shared" si="4"/>
        <v>125.89285714285714</v>
      </c>
    </row>
    <row r="62" spans="1:9" ht="13.5" thickBot="1">
      <c r="A62" s="3" t="s">
        <v>55</v>
      </c>
      <c r="B62" s="5">
        <v>11</v>
      </c>
      <c r="C62" s="5">
        <v>19</v>
      </c>
      <c r="D62" s="26">
        <f t="shared" si="5"/>
        <v>9.846962652543703E-4</v>
      </c>
      <c r="E62" s="5">
        <v>44</v>
      </c>
      <c r="F62" s="5">
        <v>64</v>
      </c>
      <c r="G62" s="14">
        <f t="shared" si="6"/>
        <v>3.4862755138170905E-3</v>
      </c>
      <c r="H62" s="4">
        <f t="shared" si="3"/>
        <v>25</v>
      </c>
      <c r="I62" s="4">
        <f t="shared" si="4"/>
        <v>29.6875</v>
      </c>
    </row>
    <row r="63" spans="1:9" ht="13.5" thickBot="1">
      <c r="A63" s="3" t="s">
        <v>14</v>
      </c>
      <c r="B63" s="5">
        <v>22601</v>
      </c>
      <c r="C63" s="5">
        <v>97685</v>
      </c>
      <c r="D63" s="26">
        <f t="shared" si="5"/>
        <v>5.0626344563880616</v>
      </c>
      <c r="E63" s="5">
        <v>24817</v>
      </c>
      <c r="F63" s="5">
        <v>101474</v>
      </c>
      <c r="G63" s="14">
        <f t="shared" si="6"/>
        <v>5.5275987732668037</v>
      </c>
      <c r="H63" s="4">
        <f t="shared" si="3"/>
        <v>91.07063706330338</v>
      </c>
      <c r="I63" s="4">
        <f t="shared" si="4"/>
        <v>96.266038591166208</v>
      </c>
    </row>
    <row r="64" spans="1:9" ht="13.5" thickBot="1">
      <c r="A64" s="3" t="s">
        <v>40</v>
      </c>
      <c r="B64" s="5">
        <v>1840</v>
      </c>
      <c r="C64" s="5">
        <v>2653</v>
      </c>
      <c r="D64" s="26">
        <f t="shared" si="5"/>
        <v>0.13749469430104447</v>
      </c>
      <c r="E64" s="5">
        <v>2200</v>
      </c>
      <c r="F64" s="5">
        <v>3265</v>
      </c>
      <c r="G64" s="14">
        <f t="shared" si="6"/>
        <v>0.17785452425957499</v>
      </c>
      <c r="H64" s="4">
        <f t="shared" si="3"/>
        <v>83.636363636363626</v>
      </c>
      <c r="I64" s="4">
        <f t="shared" si="4"/>
        <v>81.255742725880552</v>
      </c>
    </row>
    <row r="65" spans="1:9" ht="13.5" thickBot="1">
      <c r="A65" s="3" t="s">
        <v>26</v>
      </c>
      <c r="B65" s="5">
        <v>2782</v>
      </c>
      <c r="C65" s="5">
        <v>6733</v>
      </c>
      <c r="D65" s="26">
        <f t="shared" si="5"/>
        <v>0.34894526073461452</v>
      </c>
      <c r="E65" s="5">
        <v>3010</v>
      </c>
      <c r="F65" s="5">
        <v>6664</v>
      </c>
      <c r="G65" s="14">
        <f t="shared" si="6"/>
        <v>0.36300843787620451</v>
      </c>
      <c r="H65" s="4">
        <f t="shared" si="3"/>
        <v>92.425249169435219</v>
      </c>
      <c r="I65" s="4">
        <f t="shared" si="4"/>
        <v>101.03541416566625</v>
      </c>
    </row>
    <row r="66" spans="1:9" ht="13.5" thickBot="1">
      <c r="A66" s="3" t="s">
        <v>15</v>
      </c>
      <c r="B66" s="5">
        <v>3075</v>
      </c>
      <c r="C66" s="5">
        <v>7520</v>
      </c>
      <c r="D66" s="26">
        <f t="shared" si="5"/>
        <v>0.389732416563835</v>
      </c>
      <c r="E66" s="5">
        <v>2861</v>
      </c>
      <c r="F66" s="5">
        <v>7789</v>
      </c>
      <c r="G66" s="14">
        <f t="shared" si="6"/>
        <v>0.4242906246425206</v>
      </c>
      <c r="H66" s="4">
        <f t="shared" si="3"/>
        <v>107.47990213212164</v>
      </c>
      <c r="I66" s="4">
        <f t="shared" si="4"/>
        <v>96.546411606111178</v>
      </c>
    </row>
    <row r="67" spans="1:9" ht="13.5" thickBot="1">
      <c r="A67" s="3" t="s">
        <v>16</v>
      </c>
      <c r="B67" s="5">
        <v>13537</v>
      </c>
      <c r="C67" s="5">
        <v>18916</v>
      </c>
      <c r="D67" s="26">
        <f t="shared" si="5"/>
        <v>0.98034287123956154</v>
      </c>
      <c r="E67" s="5">
        <v>12823</v>
      </c>
      <c r="F67" s="5">
        <v>17383</v>
      </c>
      <c r="G67" s="14">
        <f t="shared" si="6"/>
        <v>0.94690511338566385</v>
      </c>
      <c r="H67" s="4">
        <f t="shared" si="3"/>
        <v>105.56811978476175</v>
      </c>
      <c r="I67" s="4">
        <f t="shared" si="4"/>
        <v>108.81896105390322</v>
      </c>
    </row>
    <row r="68" spans="1:9" ht="13.5" thickBot="1">
      <c r="A68" s="3" t="s">
        <v>17</v>
      </c>
      <c r="B68" s="5">
        <v>13040</v>
      </c>
      <c r="C68" s="5">
        <v>69488</v>
      </c>
      <c r="D68" s="26">
        <f t="shared" si="5"/>
        <v>3.6012933726313521</v>
      </c>
      <c r="E68" s="5">
        <v>12711</v>
      </c>
      <c r="F68" s="5">
        <v>67012</v>
      </c>
      <c r="G68" s="14">
        <f t="shared" si="6"/>
        <v>3.6503483551861073</v>
      </c>
      <c r="H68" s="4">
        <f t="shared" si="3"/>
        <v>102.58830933836833</v>
      </c>
      <c r="I68" s="4">
        <f t="shared" si="4"/>
        <v>103.69486062197815</v>
      </c>
    </row>
    <row r="69" spans="1:9" ht="13.5" thickBot="1">
      <c r="A69" s="3" t="s">
        <v>18</v>
      </c>
      <c r="B69" s="5">
        <v>36913</v>
      </c>
      <c r="C69" s="5">
        <v>262813</v>
      </c>
      <c r="D69" s="26">
        <f t="shared" si="5"/>
        <v>13.62057787159457</v>
      </c>
      <c r="E69" s="5">
        <v>36710</v>
      </c>
      <c r="F69" s="5">
        <v>257314</v>
      </c>
      <c r="G69" s="14">
        <f t="shared" si="6"/>
        <v>14.016679649411417</v>
      </c>
      <c r="H69" s="4">
        <f t="shared" si="3"/>
        <v>100.55298283846363</v>
      </c>
      <c r="I69" s="4">
        <f t="shared" si="4"/>
        <v>102.13707765609333</v>
      </c>
    </row>
    <row r="70" spans="1:9" ht="13.5" thickBot="1">
      <c r="A70" s="3" t="s">
        <v>46</v>
      </c>
      <c r="B70" s="5">
        <v>1237</v>
      </c>
      <c r="C70" s="5">
        <v>5672</v>
      </c>
      <c r="D70" s="26">
        <f t="shared" ref="D70:D80" si="7">C70/strani2014*100</f>
        <v>0.29395774823804149</v>
      </c>
      <c r="E70" s="5">
        <v>1024</v>
      </c>
      <c r="F70" s="5">
        <v>5296</v>
      </c>
      <c r="G70" s="14">
        <f t="shared" ref="G70:G80" si="8">F70/strani2013*100</f>
        <v>0.28848929876836421</v>
      </c>
      <c r="H70" s="4">
        <f t="shared" si="3"/>
        <v>120.80078125</v>
      </c>
      <c r="I70" s="4">
        <f t="shared" si="4"/>
        <v>107.09969788519638</v>
      </c>
    </row>
    <row r="71" spans="1:9" ht="13.5" thickBot="1">
      <c r="A71" s="3" t="s">
        <v>41</v>
      </c>
      <c r="B71" s="5">
        <v>9282</v>
      </c>
      <c r="C71" s="5">
        <v>12736</v>
      </c>
      <c r="D71" s="26">
        <f t="shared" si="7"/>
        <v>0.66005745443577168</v>
      </c>
      <c r="E71" s="5">
        <v>9345</v>
      </c>
      <c r="F71" s="5">
        <v>12516</v>
      </c>
      <c r="G71" s="14">
        <f t="shared" si="8"/>
        <v>0.68178475517085468</v>
      </c>
      <c r="H71" s="4">
        <f t="shared" ref="H71:H84" si="9">B71/E71*100</f>
        <v>99.325842696629223</v>
      </c>
      <c r="I71" s="4">
        <f t="shared" ref="I71:I84" si="10">C71/F71*100</f>
        <v>101.75775007989773</v>
      </c>
    </row>
    <row r="72" spans="1:9" ht="13.5" thickBot="1">
      <c r="A72" s="3" t="s">
        <v>23</v>
      </c>
      <c r="B72" s="5">
        <v>1982</v>
      </c>
      <c r="C72" s="5">
        <v>6523</v>
      </c>
      <c r="D72" s="26">
        <f t="shared" si="7"/>
        <v>0.33806177569759255</v>
      </c>
      <c r="E72" s="5">
        <v>2001</v>
      </c>
      <c r="F72" s="5">
        <v>6529</v>
      </c>
      <c r="G72" s="14">
        <f t="shared" si="8"/>
        <v>0.35565457546424661</v>
      </c>
      <c r="H72" s="4">
        <f t="shared" si="9"/>
        <v>99.050474762618691</v>
      </c>
      <c r="I72" s="4">
        <f t="shared" si="10"/>
        <v>99.908102312758459</v>
      </c>
    </row>
    <row r="73" spans="1:9" ht="13.5" thickBot="1">
      <c r="A73" s="3" t="s">
        <v>24</v>
      </c>
      <c r="B73" s="5">
        <v>10406</v>
      </c>
      <c r="C73" s="5">
        <v>32932</v>
      </c>
      <c r="D73" s="26">
        <f t="shared" si="7"/>
        <v>1.7067377582819434</v>
      </c>
      <c r="E73" s="5">
        <v>10782</v>
      </c>
      <c r="F73" s="5">
        <v>32861</v>
      </c>
      <c r="G73" s="14">
        <f t="shared" si="8"/>
        <v>1.7900390571803659</v>
      </c>
      <c r="H73" s="4">
        <f t="shared" si="9"/>
        <v>96.512706362455944</v>
      </c>
      <c r="I73" s="4">
        <f t="shared" si="10"/>
        <v>100.21606159276955</v>
      </c>
    </row>
    <row r="74" spans="1:9" ht="13.5" thickBot="1">
      <c r="A74" s="3" t="s">
        <v>82</v>
      </c>
      <c r="B74" s="5">
        <v>1853</v>
      </c>
      <c r="C74" s="5">
        <v>1960</v>
      </c>
      <c r="D74" s="26">
        <f t="shared" si="7"/>
        <v>0.10157919367887189</v>
      </c>
      <c r="E74" s="5">
        <v>1761</v>
      </c>
      <c r="F74" s="5">
        <v>1884</v>
      </c>
      <c r="G74" s="14">
        <f t="shared" si="8"/>
        <v>0.1026272354379906</v>
      </c>
      <c r="H74" s="4">
        <f t="shared" si="9"/>
        <v>105.22430437251562</v>
      </c>
      <c r="I74" s="4">
        <f t="shared" si="10"/>
        <v>104.03397027600849</v>
      </c>
    </row>
    <row r="75" spans="1:9" ht="13.5" thickBot="1">
      <c r="A75" s="3" t="s">
        <v>83</v>
      </c>
      <c r="B75" s="5">
        <v>10533</v>
      </c>
      <c r="C75" s="5">
        <v>11228</v>
      </c>
      <c r="D75" s="26">
        <f t="shared" si="7"/>
        <v>0.58190366664610904</v>
      </c>
      <c r="E75" s="5">
        <v>9639</v>
      </c>
      <c r="F75" s="5">
        <v>10082</v>
      </c>
      <c r="G75" s="14">
        <f t="shared" si="8"/>
        <v>0.54919733953599847</v>
      </c>
      <c r="H75" s="4">
        <f t="shared" si="9"/>
        <v>109.27482103952693</v>
      </c>
      <c r="I75" s="4">
        <f t="shared" si="10"/>
        <v>111.36679230311447</v>
      </c>
    </row>
    <row r="76" spans="1:9" ht="13.5" thickBot="1">
      <c r="A76" s="3" t="s">
        <v>66</v>
      </c>
      <c r="B76" s="5">
        <v>50</v>
      </c>
      <c r="C76" s="5">
        <v>122</v>
      </c>
      <c r="D76" s="26">
        <f t="shared" si="7"/>
        <v>6.3227865453175363E-3</v>
      </c>
      <c r="E76" s="5">
        <v>32</v>
      </c>
      <c r="F76" s="5">
        <v>118</v>
      </c>
      <c r="G76" s="14">
        <f t="shared" si="8"/>
        <v>6.4278204786002609E-3</v>
      </c>
      <c r="H76" s="4">
        <f t="shared" si="9"/>
        <v>156.25</v>
      </c>
      <c r="I76" s="4">
        <f t="shared" si="10"/>
        <v>103.38983050847457</v>
      </c>
    </row>
    <row r="77" spans="1:9" ht="13.5" thickBot="1">
      <c r="A77" s="3" t="s">
        <v>42</v>
      </c>
      <c r="B77" s="5">
        <v>440</v>
      </c>
      <c r="C77" s="5">
        <v>1818</v>
      </c>
      <c r="D77" s="26">
        <f t="shared" si="7"/>
        <v>9.4219884749076069E-2</v>
      </c>
      <c r="E77" s="5">
        <v>393</v>
      </c>
      <c r="F77" s="5">
        <v>1681</v>
      </c>
      <c r="G77" s="14">
        <f t="shared" si="8"/>
        <v>9.1569205292602013E-2</v>
      </c>
      <c r="H77" s="4">
        <f t="shared" si="9"/>
        <v>111.95928753180662</v>
      </c>
      <c r="I77" s="4">
        <f t="shared" si="10"/>
        <v>108.14991076740034</v>
      </c>
    </row>
    <row r="78" spans="1:9" ht="13.5" thickBot="1">
      <c r="A78" s="3" t="s">
        <v>51</v>
      </c>
      <c r="B78" s="5">
        <v>14760</v>
      </c>
      <c r="C78" s="5">
        <v>59522</v>
      </c>
      <c r="D78" s="26">
        <f t="shared" si="7"/>
        <v>3.0847942684458229</v>
      </c>
      <c r="E78" s="5">
        <v>11951</v>
      </c>
      <c r="F78" s="5">
        <v>47171</v>
      </c>
      <c r="G78" s="14">
        <f t="shared" si="8"/>
        <v>2.5695484728479059</v>
      </c>
      <c r="H78" s="4">
        <f t="shared" si="9"/>
        <v>123.50430926282318</v>
      </c>
      <c r="I78" s="4">
        <f t="shared" si="10"/>
        <v>126.18346017680355</v>
      </c>
    </row>
    <row r="79" spans="1:9" ht="13.5" thickBot="1">
      <c r="A79" s="3" t="s">
        <v>77</v>
      </c>
      <c r="B79" s="5">
        <v>58</v>
      </c>
      <c r="C79" s="5">
        <v>140</v>
      </c>
      <c r="D79" s="26">
        <f t="shared" si="7"/>
        <v>7.255656691347992E-3</v>
      </c>
      <c r="E79" s="5">
        <v>25</v>
      </c>
      <c r="F79" s="5">
        <v>69</v>
      </c>
      <c r="G79" s="14">
        <f t="shared" si="8"/>
        <v>3.758640788334051E-3</v>
      </c>
      <c r="H79" s="4">
        <f t="shared" si="9"/>
        <v>231.99999999999997</v>
      </c>
      <c r="I79" s="4">
        <f t="shared" si="10"/>
        <v>202.89855072463769</v>
      </c>
    </row>
    <row r="80" spans="1:9" ht="13.5" thickBot="1">
      <c r="A80" s="3" t="s">
        <v>43</v>
      </c>
      <c r="B80" s="5">
        <v>1131</v>
      </c>
      <c r="C80" s="5">
        <v>3622</v>
      </c>
      <c r="D80" s="26">
        <f t="shared" si="7"/>
        <v>0.18771420382901735</v>
      </c>
      <c r="E80" s="5">
        <v>1041</v>
      </c>
      <c r="F80" s="5">
        <v>3380</v>
      </c>
      <c r="G80" s="14">
        <f t="shared" si="8"/>
        <v>0.1841189255734651</v>
      </c>
      <c r="H80" s="4">
        <f t="shared" si="9"/>
        <v>108.64553314121036</v>
      </c>
      <c r="I80" s="4">
        <f t="shared" si="10"/>
        <v>107.15976331360946</v>
      </c>
    </row>
    <row r="81" spans="1:9" ht="13.5" thickBot="1">
      <c r="A81" s="3"/>
      <c r="B81" s="5">
        <v>0</v>
      </c>
      <c r="C81" s="5">
        <v>1820</v>
      </c>
      <c r="D81" s="26"/>
      <c r="E81" s="5"/>
      <c r="F81" s="5"/>
      <c r="G81" s="14"/>
      <c r="H81" s="4"/>
      <c r="I81" s="4"/>
    </row>
    <row r="82" spans="1:9" ht="13.5" thickBot="1">
      <c r="A82" s="6" t="s">
        <v>44</v>
      </c>
      <c r="B82" s="7">
        <v>493468</v>
      </c>
      <c r="C82" s="7">
        <v>1929529</v>
      </c>
      <c r="D82" s="14">
        <f>C82/$C$84*100</f>
        <v>94.927470992086626</v>
      </c>
      <c r="E82" s="7">
        <v>465128</v>
      </c>
      <c r="F82" s="7">
        <v>1835770</v>
      </c>
      <c r="G82" s="14">
        <f>F82/$F$84*100</f>
        <v>94.604985008693816</v>
      </c>
      <c r="H82" s="4">
        <f t="shared" si="9"/>
        <v>106.09294645774926</v>
      </c>
      <c r="I82" s="4">
        <f t="shared" si="10"/>
        <v>105.10733915468712</v>
      </c>
    </row>
    <row r="83" spans="1:9" ht="13.5" thickBot="1">
      <c r="A83" s="8" t="s">
        <v>19</v>
      </c>
      <c r="B83" s="7">
        <v>28990</v>
      </c>
      <c r="C83" s="7">
        <v>103106</v>
      </c>
      <c r="D83" s="14">
        <f>C83/$C$84*100</f>
        <v>5.0725290079133734</v>
      </c>
      <c r="E83" s="7">
        <v>27700</v>
      </c>
      <c r="F83" s="7">
        <v>104688</v>
      </c>
      <c r="G83" s="14">
        <f>F83/$F$84*100</f>
        <v>5.3950149913061765</v>
      </c>
      <c r="H83" s="4">
        <f t="shared" si="9"/>
        <v>104.65703971119133</v>
      </c>
      <c r="I83" s="4">
        <f t="shared" si="10"/>
        <v>98.488843038361608</v>
      </c>
    </row>
    <row r="84" spans="1:9" ht="13.5" thickBot="1">
      <c r="A84" s="9" t="s">
        <v>4</v>
      </c>
      <c r="B84" s="7">
        <v>522458</v>
      </c>
      <c r="C84" s="7">
        <v>2032635</v>
      </c>
      <c r="D84" s="14">
        <f>C84/$C$84*100</f>
        <v>100</v>
      </c>
      <c r="E84" s="7">
        <v>492828</v>
      </c>
      <c r="F84" s="7">
        <v>1940458</v>
      </c>
      <c r="G84" s="14">
        <f>F84/$F$84*100</f>
        <v>100</v>
      </c>
      <c r="H84" s="4">
        <f t="shared" si="9"/>
        <v>106.01223956431048</v>
      </c>
      <c r="I84" s="4">
        <f t="shared" si="10"/>
        <v>104.75027029701236</v>
      </c>
    </row>
  </sheetData>
  <mergeCells count="3">
    <mergeCell ref="N3:N4"/>
    <mergeCell ref="O3:Q3"/>
    <mergeCell ref="R3:T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170"/>
  <sheetViews>
    <sheetView tabSelected="1" workbookViewId="0">
      <selection activeCell="R89" sqref="R89"/>
    </sheetView>
  </sheetViews>
  <sheetFormatPr defaultRowHeight="12.75"/>
  <cols>
    <col min="1" max="1" width="19" customWidth="1"/>
    <col min="2" max="2" width="9.140625" customWidth="1"/>
    <col min="3" max="4" width="8" customWidth="1"/>
    <col min="5" max="5" width="8.140625" customWidth="1"/>
    <col min="6" max="6" width="8.7109375" customWidth="1"/>
    <col min="7" max="7" width="9.28515625" customWidth="1"/>
    <col min="8" max="8" width="8.28515625" customWidth="1"/>
    <col min="9" max="9" width="10.140625" customWidth="1"/>
    <col min="10" max="10" width="11.140625" customWidth="1"/>
    <col min="11" max="11" width="17.85546875" customWidth="1"/>
    <col min="12" max="12" width="11.28515625" customWidth="1"/>
  </cols>
  <sheetData>
    <row r="2" spans="1:12" ht="13.5" thickBot="1">
      <c r="A2" s="31" t="s">
        <v>92</v>
      </c>
      <c r="B2" s="24" t="s">
        <v>84</v>
      </c>
      <c r="C2" s="24" t="s">
        <v>85</v>
      </c>
      <c r="D2" s="24" t="s">
        <v>86</v>
      </c>
      <c r="E2" s="24" t="s">
        <v>87</v>
      </c>
      <c r="F2" s="24" t="s">
        <v>88</v>
      </c>
      <c r="G2" s="24" t="s">
        <v>89</v>
      </c>
      <c r="H2" s="24" t="s">
        <v>90</v>
      </c>
      <c r="I2" s="24" t="s">
        <v>91</v>
      </c>
      <c r="J2" s="32"/>
      <c r="K2" s="32"/>
      <c r="L2" s="32"/>
    </row>
    <row r="3" spans="1:12" ht="13.5" thickBot="1">
      <c r="A3" s="23" t="s">
        <v>0</v>
      </c>
      <c r="B3" s="35"/>
      <c r="C3" s="35"/>
      <c r="D3" s="35"/>
      <c r="E3" s="35"/>
      <c r="F3" s="35"/>
      <c r="G3" s="35"/>
      <c r="H3" s="35"/>
      <c r="I3" s="35"/>
      <c r="J3" s="36" t="s">
        <v>93</v>
      </c>
      <c r="K3" s="36" t="s">
        <v>94</v>
      </c>
      <c r="L3" s="36" t="s">
        <v>95</v>
      </c>
    </row>
    <row r="4" spans="1:12" ht="14.25" thickTop="1" thickBot="1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3.5" thickBot="1">
      <c r="A5" s="28" t="s">
        <v>64</v>
      </c>
      <c r="B5" s="5"/>
      <c r="C5">
        <v>31</v>
      </c>
      <c r="D5" s="25"/>
      <c r="E5" s="5"/>
      <c r="F5" s="3">
        <v>3</v>
      </c>
      <c r="G5" s="113">
        <v>4</v>
      </c>
      <c r="H5" s="5"/>
      <c r="I5" s="25"/>
      <c r="J5" s="112">
        <f>SUM(B5:I5)</f>
        <v>38</v>
      </c>
      <c r="K5" s="5">
        <v>709</v>
      </c>
      <c r="L5" s="112">
        <f>SUM(J5:K5)</f>
        <v>747</v>
      </c>
    </row>
    <row r="6" spans="1:12" ht="13.5" thickBot="1">
      <c r="A6" s="28" t="s">
        <v>67</v>
      </c>
      <c r="B6" s="5"/>
      <c r="C6" s="5"/>
      <c r="D6" s="25"/>
      <c r="E6" s="5"/>
      <c r="F6" s="3">
        <v>0</v>
      </c>
      <c r="G6" s="113"/>
      <c r="H6" s="5"/>
      <c r="I6" s="25"/>
      <c r="J6" s="112">
        <f t="shared" ref="J6:J69" si="0">SUM(B6:I6)</f>
        <v>0</v>
      </c>
      <c r="K6" s="5">
        <v>420</v>
      </c>
      <c r="L6" s="112">
        <f t="shared" ref="L6:L69" si="1">SUM(J6:K6)</f>
        <v>420</v>
      </c>
    </row>
    <row r="7" spans="1:12" ht="13.5" thickBot="1">
      <c r="A7" s="28" t="s">
        <v>27</v>
      </c>
      <c r="B7" s="5">
        <v>1</v>
      </c>
      <c r="C7" s="5">
        <v>1</v>
      </c>
      <c r="D7" s="25">
        <v>4</v>
      </c>
      <c r="E7" s="5"/>
      <c r="F7" s="3">
        <v>27</v>
      </c>
      <c r="G7" s="113"/>
      <c r="H7" s="5"/>
      <c r="I7" s="25"/>
      <c r="J7" s="112">
        <f t="shared" si="0"/>
        <v>33</v>
      </c>
      <c r="K7" s="5">
        <v>8247</v>
      </c>
      <c r="L7" s="112">
        <f t="shared" si="1"/>
        <v>8280</v>
      </c>
    </row>
    <row r="8" spans="1:12" ht="13.5" thickBot="1">
      <c r="A8" s="28" t="s">
        <v>5</v>
      </c>
      <c r="B8" s="5"/>
      <c r="C8" s="5">
        <v>2</v>
      </c>
      <c r="D8" s="25"/>
      <c r="E8" s="5">
        <v>4</v>
      </c>
      <c r="F8" s="3">
        <v>3</v>
      </c>
      <c r="G8" s="113">
        <v>4</v>
      </c>
      <c r="H8" s="5"/>
      <c r="I8" s="25"/>
      <c r="J8" s="112">
        <f t="shared" si="0"/>
        <v>13</v>
      </c>
      <c r="K8" s="5">
        <v>25629</v>
      </c>
      <c r="L8" s="112">
        <f t="shared" si="1"/>
        <v>25642</v>
      </c>
    </row>
    <row r="9" spans="1:12" ht="13.5" thickBot="1">
      <c r="A9" s="28" t="s">
        <v>7</v>
      </c>
      <c r="B9" s="5"/>
      <c r="C9" s="5">
        <v>8</v>
      </c>
      <c r="D9" s="25">
        <v>4</v>
      </c>
      <c r="E9" s="5">
        <v>4</v>
      </c>
      <c r="F9" s="3">
        <v>10</v>
      </c>
      <c r="G9" s="113"/>
      <c r="H9" s="5"/>
      <c r="I9" s="25"/>
      <c r="J9" s="112">
        <f t="shared" si="0"/>
        <v>26</v>
      </c>
      <c r="K9" s="5">
        <v>2094</v>
      </c>
      <c r="L9" s="112">
        <f t="shared" si="1"/>
        <v>2120</v>
      </c>
    </row>
    <row r="10" spans="1:12" ht="13.5" thickBot="1">
      <c r="A10" s="28" t="s">
        <v>6</v>
      </c>
      <c r="B10" s="5"/>
      <c r="C10" s="5"/>
      <c r="D10" s="25"/>
      <c r="E10" s="5"/>
      <c r="F10" s="3">
        <v>0</v>
      </c>
      <c r="G10" s="113"/>
      <c r="H10" s="5"/>
      <c r="I10" s="25"/>
      <c r="J10" s="112">
        <f t="shared" si="0"/>
        <v>0</v>
      </c>
      <c r="K10" s="5">
        <v>7125</v>
      </c>
      <c r="L10" s="112">
        <f t="shared" si="1"/>
        <v>7125</v>
      </c>
    </row>
    <row r="11" spans="1:12" ht="13.5" thickBot="1">
      <c r="A11" s="28" t="s">
        <v>47</v>
      </c>
      <c r="B11" s="5"/>
      <c r="C11" s="5"/>
      <c r="D11" s="25"/>
      <c r="E11" s="5"/>
      <c r="F11" s="3">
        <v>0</v>
      </c>
      <c r="G11" s="113"/>
      <c r="H11" s="5"/>
      <c r="I11" s="25"/>
      <c r="J11" s="112">
        <f t="shared" si="0"/>
        <v>0</v>
      </c>
      <c r="K11" s="5">
        <v>2232</v>
      </c>
      <c r="L11" s="112">
        <f t="shared" si="1"/>
        <v>2232</v>
      </c>
    </row>
    <row r="12" spans="1:12" ht="13.5" thickBot="1">
      <c r="A12" s="28" t="s">
        <v>56</v>
      </c>
      <c r="B12" s="5"/>
      <c r="C12" s="5"/>
      <c r="D12" s="25"/>
      <c r="E12" s="5"/>
      <c r="F12" s="3">
        <v>7</v>
      </c>
      <c r="G12" s="113"/>
      <c r="H12" s="5"/>
      <c r="I12" s="25"/>
      <c r="J12" s="112">
        <f t="shared" si="0"/>
        <v>7</v>
      </c>
      <c r="K12" s="5">
        <v>2531</v>
      </c>
      <c r="L12" s="112">
        <f t="shared" si="1"/>
        <v>2538</v>
      </c>
    </row>
    <row r="13" spans="1:12" ht="13.5" thickBot="1">
      <c r="A13" s="28" t="s">
        <v>28</v>
      </c>
      <c r="B13" s="5"/>
      <c r="C13" s="5"/>
      <c r="D13" s="25"/>
      <c r="E13" s="5"/>
      <c r="F13" s="3">
        <v>0</v>
      </c>
      <c r="G13" s="113"/>
      <c r="H13" s="5"/>
      <c r="I13" s="25"/>
      <c r="J13" s="112">
        <f t="shared" si="0"/>
        <v>0</v>
      </c>
      <c r="K13" s="5">
        <v>740</v>
      </c>
      <c r="L13" s="112">
        <f t="shared" si="1"/>
        <v>740</v>
      </c>
    </row>
    <row r="14" spans="1:12" ht="13.5" thickBot="1">
      <c r="A14" s="28" t="s">
        <v>48</v>
      </c>
      <c r="B14" s="5"/>
      <c r="C14" s="5"/>
      <c r="D14" s="25"/>
      <c r="E14" s="5"/>
      <c r="F14" s="3">
        <v>0</v>
      </c>
      <c r="G14" s="113"/>
      <c r="H14" s="5"/>
      <c r="I14" s="25"/>
      <c r="J14" s="112">
        <f t="shared" si="0"/>
        <v>0</v>
      </c>
      <c r="K14" s="5">
        <v>9</v>
      </c>
      <c r="L14" s="112">
        <f t="shared" si="1"/>
        <v>9</v>
      </c>
    </row>
    <row r="15" spans="1:12" ht="13.5" thickBot="1">
      <c r="A15" s="28" t="s">
        <v>45</v>
      </c>
      <c r="B15" s="5">
        <v>4</v>
      </c>
      <c r="C15" s="5">
        <v>19</v>
      </c>
      <c r="D15" s="25"/>
      <c r="E15" s="5"/>
      <c r="F15" s="3">
        <v>0</v>
      </c>
      <c r="G15" s="113"/>
      <c r="H15" s="5"/>
      <c r="I15" s="25"/>
      <c r="J15" s="112">
        <f t="shared" si="0"/>
        <v>23</v>
      </c>
      <c r="K15" s="5">
        <v>297</v>
      </c>
      <c r="L15" s="112">
        <f t="shared" si="1"/>
        <v>320</v>
      </c>
    </row>
    <row r="16" spans="1:12" ht="13.5" thickBot="1">
      <c r="A16" s="28" t="s">
        <v>8</v>
      </c>
      <c r="B16" s="5">
        <v>5</v>
      </c>
      <c r="C16" s="5"/>
      <c r="D16" s="25"/>
      <c r="E16" s="5"/>
      <c r="F16" s="3">
        <v>2</v>
      </c>
      <c r="G16" s="113"/>
      <c r="H16" s="5"/>
      <c r="I16" s="25"/>
      <c r="J16" s="112">
        <f t="shared" si="0"/>
        <v>7</v>
      </c>
      <c r="K16" s="5">
        <v>21393</v>
      </c>
      <c r="L16" s="112">
        <f t="shared" si="1"/>
        <v>21400</v>
      </c>
    </row>
    <row r="17" spans="1:12" ht="13.5" thickBot="1">
      <c r="A17" s="28" t="s">
        <v>68</v>
      </c>
      <c r="B17" s="5"/>
      <c r="C17" s="5"/>
      <c r="D17" s="25"/>
      <c r="E17" s="5"/>
      <c r="F17" s="3">
        <v>0</v>
      </c>
      <c r="G17" s="113"/>
      <c r="H17" s="5"/>
      <c r="I17" s="25"/>
      <c r="J17" s="112">
        <f t="shared" si="0"/>
        <v>0</v>
      </c>
      <c r="K17" s="5">
        <v>90</v>
      </c>
      <c r="L17" s="112">
        <f t="shared" si="1"/>
        <v>90</v>
      </c>
    </row>
    <row r="18" spans="1:12" ht="13.5" thickBot="1">
      <c r="A18" s="28" t="s">
        <v>21</v>
      </c>
      <c r="B18" s="5"/>
      <c r="C18" s="5"/>
      <c r="D18" s="25"/>
      <c r="E18" s="5"/>
      <c r="F18" s="3">
        <v>0</v>
      </c>
      <c r="G18" s="113"/>
      <c r="H18" s="5"/>
      <c r="I18" s="25"/>
      <c r="J18" s="112">
        <f t="shared" si="0"/>
        <v>0</v>
      </c>
      <c r="K18" s="5">
        <v>1804</v>
      </c>
      <c r="L18" s="112">
        <f t="shared" si="1"/>
        <v>1804</v>
      </c>
    </row>
    <row r="19" spans="1:12" ht="13.5" thickBot="1">
      <c r="A19" s="28" t="s">
        <v>29</v>
      </c>
      <c r="B19" s="5"/>
      <c r="C19" s="5"/>
      <c r="D19" s="25"/>
      <c r="E19" s="5"/>
      <c r="F19" s="3">
        <v>0</v>
      </c>
      <c r="G19" s="113"/>
      <c r="H19" s="5"/>
      <c r="I19" s="25"/>
      <c r="J19" s="112">
        <f t="shared" si="0"/>
        <v>0</v>
      </c>
      <c r="K19" s="5">
        <v>522</v>
      </c>
      <c r="L19" s="112">
        <f t="shared" si="1"/>
        <v>522</v>
      </c>
    </row>
    <row r="20" spans="1:12" ht="13.5" thickBot="1">
      <c r="A20" s="28" t="s">
        <v>30</v>
      </c>
      <c r="B20" s="5"/>
      <c r="C20" s="5"/>
      <c r="D20" s="25"/>
      <c r="E20" s="5"/>
      <c r="F20" s="3">
        <v>0</v>
      </c>
      <c r="G20" s="113"/>
      <c r="H20" s="5"/>
      <c r="I20" s="25"/>
      <c r="J20" s="112">
        <f t="shared" si="0"/>
        <v>0</v>
      </c>
      <c r="K20" s="5">
        <v>900</v>
      </c>
      <c r="L20" s="112">
        <f t="shared" si="1"/>
        <v>900</v>
      </c>
    </row>
    <row r="21" spans="1:12" ht="13.5" thickBot="1">
      <c r="A21" s="28" t="s">
        <v>9</v>
      </c>
      <c r="B21" s="5">
        <v>4</v>
      </c>
      <c r="C21" s="5">
        <v>5</v>
      </c>
      <c r="D21" s="25"/>
      <c r="E21" s="5"/>
      <c r="F21" s="3">
        <v>29</v>
      </c>
      <c r="G21" s="113">
        <v>2</v>
      </c>
      <c r="H21" s="5"/>
      <c r="I21" s="25"/>
      <c r="J21" s="112">
        <f t="shared" si="0"/>
        <v>40</v>
      </c>
      <c r="K21" s="5">
        <v>22064</v>
      </c>
      <c r="L21" s="112">
        <f t="shared" si="1"/>
        <v>22104</v>
      </c>
    </row>
    <row r="22" spans="1:12" ht="13.5" thickBot="1">
      <c r="A22" s="28" t="s">
        <v>31</v>
      </c>
      <c r="B22" s="5"/>
      <c r="C22" s="5"/>
      <c r="D22" s="25"/>
      <c r="E22" s="5"/>
      <c r="F22" s="3">
        <v>0</v>
      </c>
      <c r="G22" s="113"/>
      <c r="H22" s="5"/>
      <c r="I22" s="25"/>
      <c r="J22" s="112">
        <f t="shared" si="0"/>
        <v>0</v>
      </c>
      <c r="K22" s="5">
        <v>270</v>
      </c>
      <c r="L22" s="112">
        <f t="shared" si="1"/>
        <v>270</v>
      </c>
    </row>
    <row r="23" spans="1:12" ht="13.5" thickBot="1">
      <c r="A23" s="28" t="s">
        <v>80</v>
      </c>
      <c r="B23" s="5"/>
      <c r="C23" s="5"/>
      <c r="D23" s="25"/>
      <c r="E23" s="5"/>
      <c r="F23" s="3">
        <v>23</v>
      </c>
      <c r="G23" s="113"/>
      <c r="H23" s="5"/>
      <c r="I23" s="25"/>
      <c r="J23" s="112">
        <f t="shared" si="0"/>
        <v>23</v>
      </c>
      <c r="K23" s="5">
        <v>2550</v>
      </c>
      <c r="L23" s="112">
        <f t="shared" si="1"/>
        <v>2573</v>
      </c>
    </row>
    <row r="24" spans="1:12" ht="13.5" thickBot="1">
      <c r="A24" s="28" t="s">
        <v>70</v>
      </c>
      <c r="B24" s="5"/>
      <c r="C24" s="5"/>
      <c r="D24" s="25"/>
      <c r="E24" s="5"/>
      <c r="F24" s="3">
        <v>2</v>
      </c>
      <c r="G24" s="113"/>
      <c r="H24" s="5"/>
      <c r="I24" s="25"/>
      <c r="J24" s="112">
        <f t="shared" si="0"/>
        <v>2</v>
      </c>
      <c r="K24" s="5">
        <v>622</v>
      </c>
      <c r="L24" s="112">
        <f t="shared" si="1"/>
        <v>624</v>
      </c>
    </row>
    <row r="25" spans="1:12" ht="13.5" thickBot="1">
      <c r="A25" s="28" t="s">
        <v>71</v>
      </c>
      <c r="B25" s="5"/>
      <c r="C25" s="5"/>
      <c r="D25" s="25"/>
      <c r="E25" s="5"/>
      <c r="F25" s="3">
        <v>39</v>
      </c>
      <c r="G25" s="113"/>
      <c r="H25" s="5"/>
      <c r="I25" s="25"/>
      <c r="J25" s="112">
        <f t="shared" si="0"/>
        <v>39</v>
      </c>
      <c r="K25" s="5">
        <v>387</v>
      </c>
      <c r="L25" s="112">
        <f t="shared" si="1"/>
        <v>426</v>
      </c>
    </row>
    <row r="26" spans="1:12" ht="13.5" thickBot="1">
      <c r="A26" s="28" t="s">
        <v>32</v>
      </c>
      <c r="B26" s="5"/>
      <c r="C26" s="5"/>
      <c r="D26" s="25"/>
      <c r="E26" s="5"/>
      <c r="F26" s="3">
        <v>0</v>
      </c>
      <c r="G26" s="113"/>
      <c r="H26" s="5"/>
      <c r="I26" s="25"/>
      <c r="J26" s="112">
        <f t="shared" si="0"/>
        <v>0</v>
      </c>
      <c r="K26" s="5">
        <v>2374</v>
      </c>
      <c r="L26" s="112">
        <f t="shared" si="1"/>
        <v>2374</v>
      </c>
    </row>
    <row r="27" spans="1:12" ht="13.5" thickBot="1">
      <c r="A27" s="28" t="s">
        <v>33</v>
      </c>
      <c r="B27" s="5"/>
      <c r="C27" s="5"/>
      <c r="D27" s="25"/>
      <c r="E27" s="5"/>
      <c r="F27" s="3">
        <v>0</v>
      </c>
      <c r="G27" s="113"/>
      <c r="H27" s="5"/>
      <c r="I27" s="25"/>
      <c r="J27" s="112">
        <f t="shared" si="0"/>
        <v>0</v>
      </c>
      <c r="K27" s="5">
        <v>73</v>
      </c>
      <c r="L27" s="112">
        <f t="shared" si="1"/>
        <v>73</v>
      </c>
    </row>
    <row r="28" spans="1:12" ht="13.5" thickBot="1">
      <c r="A28" s="28" t="s">
        <v>10</v>
      </c>
      <c r="B28" s="5">
        <v>19</v>
      </c>
      <c r="C28" s="5">
        <v>178</v>
      </c>
      <c r="D28" s="25">
        <v>33</v>
      </c>
      <c r="E28" s="5">
        <v>21</v>
      </c>
      <c r="F28" s="3">
        <v>56</v>
      </c>
      <c r="G28" s="113">
        <v>8</v>
      </c>
      <c r="H28" s="5"/>
      <c r="I28" s="25"/>
      <c r="J28" s="112">
        <f t="shared" si="0"/>
        <v>315</v>
      </c>
      <c r="K28" s="5">
        <v>62443</v>
      </c>
      <c r="L28" s="112">
        <f t="shared" si="1"/>
        <v>62758</v>
      </c>
    </row>
    <row r="29" spans="1:12" ht="13.5" thickBot="1">
      <c r="A29" s="28" t="s">
        <v>22</v>
      </c>
      <c r="B29" s="5"/>
      <c r="C29" s="5"/>
      <c r="D29" s="25"/>
      <c r="E29" s="5"/>
      <c r="F29" s="3">
        <v>6</v>
      </c>
      <c r="G29" s="113"/>
      <c r="H29" s="5"/>
      <c r="I29" s="25"/>
      <c r="J29" s="112">
        <f t="shared" si="0"/>
        <v>6</v>
      </c>
      <c r="K29" s="5">
        <v>2382</v>
      </c>
      <c r="L29" s="112">
        <f t="shared" si="1"/>
        <v>2388</v>
      </c>
    </row>
    <row r="30" spans="1:12" ht="13.5" thickBot="1">
      <c r="A30" s="28" t="s">
        <v>34</v>
      </c>
      <c r="B30" s="5">
        <v>73</v>
      </c>
      <c r="C30" s="5"/>
      <c r="D30" s="25"/>
      <c r="E30" s="5"/>
      <c r="F30" s="3">
        <v>513</v>
      </c>
      <c r="G30" s="113"/>
      <c r="H30" s="5"/>
      <c r="I30" s="25"/>
      <c r="J30" s="112">
        <f t="shared" si="0"/>
        <v>586</v>
      </c>
      <c r="K30" s="5">
        <v>30721</v>
      </c>
      <c r="L30" s="112">
        <f t="shared" si="1"/>
        <v>31307</v>
      </c>
    </row>
    <row r="31" spans="1:12" ht="13.5" thickBot="1">
      <c r="A31" s="28" t="s">
        <v>72</v>
      </c>
      <c r="B31" s="5"/>
      <c r="C31" s="5"/>
      <c r="D31" s="25"/>
      <c r="E31" s="5"/>
      <c r="F31" s="3">
        <v>0</v>
      </c>
      <c r="G31" s="113"/>
      <c r="H31" s="5"/>
      <c r="I31" s="25"/>
      <c r="J31" s="112">
        <f t="shared" si="0"/>
        <v>0</v>
      </c>
      <c r="K31" s="5">
        <v>15</v>
      </c>
      <c r="L31" s="112">
        <f t="shared" si="1"/>
        <v>15</v>
      </c>
    </row>
    <row r="32" spans="1:12" ht="13.5" thickBot="1">
      <c r="A32" s="28" t="s">
        <v>53</v>
      </c>
      <c r="B32" s="5"/>
      <c r="C32" s="5"/>
      <c r="D32" s="25"/>
      <c r="E32" s="5"/>
      <c r="F32" s="3">
        <v>0</v>
      </c>
      <c r="G32" s="113"/>
      <c r="H32" s="5"/>
      <c r="I32" s="25"/>
      <c r="J32" s="112">
        <f t="shared" si="0"/>
        <v>0</v>
      </c>
      <c r="K32" s="5">
        <v>715</v>
      </c>
      <c r="L32" s="112">
        <f t="shared" si="1"/>
        <v>715</v>
      </c>
    </row>
    <row r="33" spans="1:12" ht="13.5" thickBot="1">
      <c r="A33" s="28" t="s">
        <v>35</v>
      </c>
      <c r="B33" s="5"/>
      <c r="C33" s="5"/>
      <c r="D33" s="25"/>
      <c r="E33" s="5"/>
      <c r="F33" s="3">
        <v>0</v>
      </c>
      <c r="G33" s="113"/>
      <c r="H33" s="5"/>
      <c r="I33" s="25"/>
      <c r="J33" s="112">
        <f t="shared" si="0"/>
        <v>0</v>
      </c>
      <c r="K33" s="5">
        <v>3750</v>
      </c>
      <c r="L33" s="112">
        <f t="shared" si="1"/>
        <v>3750</v>
      </c>
    </row>
    <row r="34" spans="1:12" ht="13.5" thickBot="1">
      <c r="A34" s="28" t="s">
        <v>73</v>
      </c>
      <c r="B34" s="5"/>
      <c r="C34" s="5"/>
      <c r="D34" s="25"/>
      <c r="E34" s="5"/>
      <c r="F34" s="3">
        <v>0</v>
      </c>
      <c r="G34" s="113"/>
      <c r="H34" s="5"/>
      <c r="I34" s="25"/>
      <c r="J34" s="112">
        <f t="shared" si="0"/>
        <v>0</v>
      </c>
      <c r="K34" s="5">
        <v>2</v>
      </c>
      <c r="L34" s="112">
        <f t="shared" si="1"/>
        <v>2</v>
      </c>
    </row>
    <row r="35" spans="1:12" ht="13.5" thickBot="1">
      <c r="A35" s="28" t="s">
        <v>74</v>
      </c>
      <c r="B35" s="5"/>
      <c r="C35" s="5"/>
      <c r="D35" s="25"/>
      <c r="E35" s="5"/>
      <c r="F35" s="3">
        <v>0</v>
      </c>
      <c r="G35" s="113"/>
      <c r="H35" s="5"/>
      <c r="I35" s="25"/>
      <c r="J35" s="112">
        <f t="shared" si="0"/>
        <v>0</v>
      </c>
      <c r="K35" s="5">
        <v>72</v>
      </c>
      <c r="L35" s="112">
        <f t="shared" si="1"/>
        <v>72</v>
      </c>
    </row>
    <row r="36" spans="1:12" ht="13.5" thickBot="1">
      <c r="A36" s="28" t="s">
        <v>58</v>
      </c>
      <c r="B36" s="5"/>
      <c r="C36" s="5"/>
      <c r="D36" s="25"/>
      <c r="E36" s="5"/>
      <c r="F36" s="3">
        <v>59</v>
      </c>
      <c r="G36" s="113"/>
      <c r="H36" s="5"/>
      <c r="I36" s="25"/>
      <c r="J36" s="112">
        <f t="shared" si="0"/>
        <v>59</v>
      </c>
      <c r="K36" s="5">
        <v>3940</v>
      </c>
      <c r="L36" s="112">
        <f t="shared" si="1"/>
        <v>3999</v>
      </c>
    </row>
    <row r="37" spans="1:12" ht="13.5" thickBot="1">
      <c r="A37" s="28" t="s">
        <v>59</v>
      </c>
      <c r="B37" s="5">
        <v>77</v>
      </c>
      <c r="C37" s="5"/>
      <c r="D37" s="25">
        <v>1</v>
      </c>
      <c r="E37" s="5"/>
      <c r="F37" s="3">
        <v>633</v>
      </c>
      <c r="G37" s="113"/>
      <c r="H37" s="5"/>
      <c r="I37" s="25"/>
      <c r="J37" s="112">
        <f t="shared" si="0"/>
        <v>711</v>
      </c>
      <c r="K37" s="5">
        <v>24295</v>
      </c>
      <c r="L37" s="112">
        <f t="shared" si="1"/>
        <v>25006</v>
      </c>
    </row>
    <row r="38" spans="1:12" ht="13.5" thickBot="1">
      <c r="A38" s="28" t="s">
        <v>78</v>
      </c>
      <c r="B38" s="5"/>
      <c r="C38" s="5">
        <v>23</v>
      </c>
      <c r="D38" s="25"/>
      <c r="E38" s="5"/>
      <c r="F38" s="3">
        <v>0</v>
      </c>
      <c r="G38" s="113"/>
      <c r="H38" s="5"/>
      <c r="I38" s="25"/>
      <c r="J38" s="112">
        <f t="shared" si="0"/>
        <v>23</v>
      </c>
      <c r="K38" s="5">
        <v>362</v>
      </c>
      <c r="L38" s="112">
        <f t="shared" si="1"/>
        <v>385</v>
      </c>
    </row>
    <row r="39" spans="1:12" ht="13.5" thickBot="1">
      <c r="A39" s="28" t="s">
        <v>75</v>
      </c>
      <c r="B39" s="5"/>
      <c r="C39" s="5"/>
      <c r="D39" s="25"/>
      <c r="E39" s="5"/>
      <c r="F39" s="3">
        <v>0</v>
      </c>
      <c r="G39" s="113"/>
      <c r="H39" s="5"/>
      <c r="I39" s="25"/>
      <c r="J39" s="112">
        <f t="shared" si="0"/>
        <v>0</v>
      </c>
      <c r="K39" s="5">
        <v>12</v>
      </c>
      <c r="L39" s="112">
        <f t="shared" si="1"/>
        <v>12</v>
      </c>
    </row>
    <row r="40" spans="1:12" ht="13.5" thickBot="1">
      <c r="A40" s="28" t="s">
        <v>36</v>
      </c>
      <c r="B40" s="5"/>
      <c r="C40" s="5"/>
      <c r="D40" s="25"/>
      <c r="E40" s="5"/>
      <c r="F40" s="3">
        <v>0</v>
      </c>
      <c r="G40" s="113"/>
      <c r="H40" s="5"/>
      <c r="I40" s="25"/>
      <c r="J40" s="112">
        <f t="shared" si="0"/>
        <v>0</v>
      </c>
      <c r="K40" s="5">
        <v>490</v>
      </c>
      <c r="L40" s="112">
        <f t="shared" si="1"/>
        <v>490</v>
      </c>
    </row>
    <row r="41" spans="1:12" ht="13.5" thickBot="1">
      <c r="A41" s="28" t="s">
        <v>79</v>
      </c>
      <c r="B41" s="5"/>
      <c r="C41" s="5"/>
      <c r="D41" s="25"/>
      <c r="E41" s="5"/>
      <c r="F41" s="3">
        <v>0</v>
      </c>
      <c r="G41" s="113"/>
      <c r="H41" s="5"/>
      <c r="I41" s="25"/>
      <c r="J41" s="112">
        <f t="shared" si="0"/>
        <v>0</v>
      </c>
      <c r="K41" s="5">
        <v>17</v>
      </c>
      <c r="L41" s="112">
        <f t="shared" si="1"/>
        <v>17</v>
      </c>
    </row>
    <row r="42" spans="1:12" ht="13.5" thickBot="1">
      <c r="A42" s="28" t="s">
        <v>37</v>
      </c>
      <c r="B42" s="5"/>
      <c r="C42" s="5"/>
      <c r="D42" s="25"/>
      <c r="E42" s="5"/>
      <c r="F42" s="3">
        <v>0</v>
      </c>
      <c r="G42" s="113"/>
      <c r="H42" s="5"/>
      <c r="I42" s="25"/>
      <c r="J42" s="112">
        <f t="shared" si="0"/>
        <v>0</v>
      </c>
      <c r="K42" s="5">
        <v>1384</v>
      </c>
      <c r="L42" s="112">
        <f t="shared" si="1"/>
        <v>1384</v>
      </c>
    </row>
    <row r="43" spans="1:12" ht="13.5" thickBot="1">
      <c r="A43" s="28" t="s">
        <v>49</v>
      </c>
      <c r="B43" s="5"/>
      <c r="C43" s="5"/>
      <c r="D43" s="25"/>
      <c r="E43" s="5"/>
      <c r="F43" s="3">
        <v>0</v>
      </c>
      <c r="G43" s="113"/>
      <c r="H43" s="5"/>
      <c r="I43" s="25"/>
      <c r="J43" s="112">
        <f t="shared" si="0"/>
        <v>0</v>
      </c>
      <c r="K43" s="5">
        <v>255</v>
      </c>
      <c r="L43" s="112">
        <f t="shared" si="1"/>
        <v>255</v>
      </c>
    </row>
    <row r="44" spans="1:12" ht="13.5" thickBot="1">
      <c r="A44" s="28" t="s">
        <v>11</v>
      </c>
      <c r="B44" s="5"/>
      <c r="C44" s="5"/>
      <c r="D44" s="25"/>
      <c r="E44" s="5">
        <v>3</v>
      </c>
      <c r="F44" s="3">
        <v>4</v>
      </c>
      <c r="G44" s="113"/>
      <c r="H44" s="5"/>
      <c r="I44" s="25"/>
      <c r="J44" s="112">
        <f t="shared" si="0"/>
        <v>7</v>
      </c>
      <c r="K44" s="5">
        <v>16714</v>
      </c>
      <c r="L44" s="112">
        <f t="shared" si="1"/>
        <v>16721</v>
      </c>
    </row>
    <row r="45" spans="1:12" ht="13.5" thickBot="1">
      <c r="A45" s="28" t="s">
        <v>81</v>
      </c>
      <c r="B45" s="5"/>
      <c r="C45" s="5"/>
      <c r="D45" s="25"/>
      <c r="E45" s="5"/>
      <c r="F45" s="3">
        <v>0</v>
      </c>
      <c r="G45" s="113"/>
      <c r="H45" s="5"/>
      <c r="I45" s="25"/>
      <c r="J45" s="112">
        <f t="shared" si="0"/>
        <v>0</v>
      </c>
      <c r="K45" s="5">
        <v>6</v>
      </c>
      <c r="L45" s="112">
        <f t="shared" si="1"/>
        <v>6</v>
      </c>
    </row>
    <row r="46" spans="1:12" ht="13.5" thickBot="1">
      <c r="A46" s="28" t="s">
        <v>38</v>
      </c>
      <c r="B46" s="5"/>
      <c r="C46" s="5">
        <v>1</v>
      </c>
      <c r="D46" s="25"/>
      <c r="E46" s="5"/>
      <c r="F46" s="3">
        <v>0</v>
      </c>
      <c r="G46" s="113"/>
      <c r="H46" s="5"/>
      <c r="I46" s="25"/>
      <c r="J46" s="112">
        <f t="shared" si="0"/>
        <v>1</v>
      </c>
      <c r="K46" s="5">
        <v>281</v>
      </c>
      <c r="L46" s="112">
        <f t="shared" si="1"/>
        <v>282</v>
      </c>
    </row>
    <row r="47" spans="1:12" ht="13.5" thickBot="1">
      <c r="A47" s="28" t="s">
        <v>50</v>
      </c>
      <c r="B47" s="5"/>
      <c r="C47" s="5"/>
      <c r="D47" s="25"/>
      <c r="E47" s="5"/>
      <c r="F47" s="3">
        <v>0</v>
      </c>
      <c r="G47" s="113"/>
      <c r="H47" s="5"/>
      <c r="I47" s="25"/>
      <c r="J47" s="112">
        <f t="shared" si="0"/>
        <v>0</v>
      </c>
      <c r="K47" s="5">
        <v>59</v>
      </c>
      <c r="L47" s="112">
        <f t="shared" si="1"/>
        <v>59</v>
      </c>
    </row>
    <row r="48" spans="1:12" ht="13.5" thickBot="1">
      <c r="A48" s="28" t="s">
        <v>65</v>
      </c>
      <c r="B48" s="5"/>
      <c r="C48" s="5"/>
      <c r="D48" s="25"/>
      <c r="E48" s="5"/>
      <c r="F48" s="3">
        <v>0</v>
      </c>
      <c r="G48" s="113"/>
      <c r="H48" s="5"/>
      <c r="I48" s="25"/>
      <c r="J48" s="112">
        <f t="shared" si="0"/>
        <v>0</v>
      </c>
      <c r="K48" s="5">
        <v>45</v>
      </c>
      <c r="L48" s="112">
        <f t="shared" si="1"/>
        <v>45</v>
      </c>
    </row>
    <row r="49" spans="1:12" ht="13.5" thickBot="1">
      <c r="A49" s="28" t="s">
        <v>69</v>
      </c>
      <c r="B49" s="5"/>
      <c r="C49" s="5"/>
      <c r="D49" s="25"/>
      <c r="E49" s="5"/>
      <c r="F49" s="3">
        <v>0</v>
      </c>
      <c r="G49" s="113"/>
      <c r="H49" s="5"/>
      <c r="I49" s="25"/>
      <c r="J49" s="112">
        <f t="shared" si="0"/>
        <v>0</v>
      </c>
      <c r="K49" s="5">
        <v>157</v>
      </c>
      <c r="L49" s="112">
        <f t="shared" si="1"/>
        <v>157</v>
      </c>
    </row>
    <row r="50" spans="1:12" ht="13.5" thickBot="1">
      <c r="A50" s="28" t="s">
        <v>12</v>
      </c>
      <c r="B50" s="5"/>
      <c r="C50" s="5">
        <v>7</v>
      </c>
      <c r="D50" s="25"/>
      <c r="E50" s="5"/>
      <c r="F50" s="3">
        <v>0</v>
      </c>
      <c r="G50" s="113"/>
      <c r="H50" s="5"/>
      <c r="I50" s="25"/>
      <c r="J50" s="112">
        <f t="shared" si="0"/>
        <v>7</v>
      </c>
      <c r="K50" s="5">
        <v>11816</v>
      </c>
      <c r="L50" s="112">
        <f t="shared" si="1"/>
        <v>11823</v>
      </c>
    </row>
    <row r="51" spans="1:12" ht="13.5" thickBot="1">
      <c r="A51" s="28" t="s">
        <v>25</v>
      </c>
      <c r="B51" s="5"/>
      <c r="C51" s="5"/>
      <c r="D51" s="25"/>
      <c r="E51" s="5"/>
      <c r="F51" s="3">
        <v>0</v>
      </c>
      <c r="G51" s="113"/>
      <c r="H51" s="5"/>
      <c r="I51" s="25"/>
      <c r="J51" s="112">
        <f t="shared" si="0"/>
        <v>0</v>
      </c>
      <c r="K51" s="5">
        <v>598</v>
      </c>
      <c r="L51" s="112">
        <f t="shared" si="1"/>
        <v>598</v>
      </c>
    </row>
    <row r="52" spans="1:12" ht="13.5" thickBot="1">
      <c r="A52" s="28" t="s">
        <v>39</v>
      </c>
      <c r="B52" s="5"/>
      <c r="C52" s="5"/>
      <c r="D52" s="25"/>
      <c r="E52" s="5"/>
      <c r="F52" s="3">
        <v>2</v>
      </c>
      <c r="G52" s="113"/>
      <c r="H52" s="5"/>
      <c r="I52" s="25"/>
      <c r="J52" s="112">
        <f t="shared" si="0"/>
        <v>2</v>
      </c>
      <c r="K52" s="5">
        <v>1135</v>
      </c>
      <c r="L52" s="112">
        <f t="shared" si="1"/>
        <v>1137</v>
      </c>
    </row>
    <row r="53" spans="1:12" ht="13.5" thickBot="1">
      <c r="A53" s="28" t="s">
        <v>13</v>
      </c>
      <c r="B53" s="5"/>
      <c r="C53" s="5">
        <v>10</v>
      </c>
      <c r="D53" s="25">
        <v>4</v>
      </c>
      <c r="E53" s="5"/>
      <c r="F53" s="3">
        <v>29</v>
      </c>
      <c r="G53" s="113">
        <v>4</v>
      </c>
      <c r="H53" s="5"/>
      <c r="I53" s="25"/>
      <c r="J53" s="112">
        <f t="shared" si="0"/>
        <v>47</v>
      </c>
      <c r="K53" s="5">
        <v>77223</v>
      </c>
      <c r="L53" s="112">
        <f t="shared" si="1"/>
        <v>77270</v>
      </c>
    </row>
    <row r="54" spans="1:12" ht="13.5" thickBot="1">
      <c r="A54" s="28" t="s">
        <v>76</v>
      </c>
      <c r="B54" s="5"/>
      <c r="C54" s="5">
        <v>2</v>
      </c>
      <c r="D54" s="25"/>
      <c r="E54" s="5"/>
      <c r="F54" s="3">
        <v>0</v>
      </c>
      <c r="G54" s="113"/>
      <c r="H54" s="5"/>
      <c r="I54" s="25"/>
      <c r="J54" s="112">
        <f t="shared" si="0"/>
        <v>2</v>
      </c>
      <c r="K54" s="5">
        <v>10</v>
      </c>
      <c r="L54" s="112">
        <f t="shared" si="1"/>
        <v>12</v>
      </c>
    </row>
    <row r="55" spans="1:12" ht="13.5" thickBot="1">
      <c r="A55" s="28" t="s">
        <v>57</v>
      </c>
      <c r="B55" s="5"/>
      <c r="C55" s="5"/>
      <c r="D55" s="25"/>
      <c r="E55" s="5"/>
      <c r="F55" s="3">
        <v>0</v>
      </c>
      <c r="G55" s="113"/>
      <c r="H55" s="5"/>
      <c r="I55" s="25"/>
      <c r="J55" s="112">
        <f t="shared" si="0"/>
        <v>0</v>
      </c>
      <c r="K55" s="5">
        <v>501</v>
      </c>
      <c r="L55" s="112">
        <f t="shared" si="1"/>
        <v>501</v>
      </c>
    </row>
    <row r="56" spans="1:12" ht="13.5" thickBot="1">
      <c r="A56" s="28" t="s">
        <v>54</v>
      </c>
      <c r="B56" s="5"/>
      <c r="C56" s="5"/>
      <c r="D56" s="25"/>
      <c r="E56" s="5"/>
      <c r="F56" s="3">
        <v>0</v>
      </c>
      <c r="G56" s="113"/>
      <c r="H56" s="5"/>
      <c r="I56" s="25"/>
      <c r="J56" s="112">
        <f t="shared" si="0"/>
        <v>0</v>
      </c>
      <c r="K56" s="5">
        <v>241</v>
      </c>
      <c r="L56" s="112">
        <f t="shared" si="1"/>
        <v>241</v>
      </c>
    </row>
    <row r="57" spans="1:12" ht="13.5" thickBot="1">
      <c r="A57" s="28" t="s">
        <v>60</v>
      </c>
      <c r="B57" s="5"/>
      <c r="C57" s="5"/>
      <c r="D57" s="25"/>
      <c r="E57" s="5"/>
      <c r="F57" s="3">
        <v>67</v>
      </c>
      <c r="G57" s="113"/>
      <c r="H57" s="5"/>
      <c r="I57" s="25"/>
      <c r="J57" s="112">
        <f t="shared" si="0"/>
        <v>67</v>
      </c>
      <c r="K57" s="5">
        <v>1945</v>
      </c>
      <c r="L57" s="112">
        <f t="shared" si="1"/>
        <v>2012</v>
      </c>
    </row>
    <row r="58" spans="1:12" ht="13.5" thickBot="1">
      <c r="A58" s="28" t="s">
        <v>52</v>
      </c>
      <c r="B58" s="5"/>
      <c r="C58" s="5"/>
      <c r="D58" s="25"/>
      <c r="E58" s="5">
        <v>1</v>
      </c>
      <c r="F58" s="3">
        <v>0</v>
      </c>
      <c r="G58" s="113"/>
      <c r="H58" s="5"/>
      <c r="I58" s="25"/>
      <c r="J58" s="112">
        <f t="shared" si="0"/>
        <v>1</v>
      </c>
      <c r="K58" s="5">
        <v>430</v>
      </c>
      <c r="L58" s="112">
        <f t="shared" si="1"/>
        <v>431</v>
      </c>
    </row>
    <row r="59" spans="1:12" ht="13.5" thickBot="1">
      <c r="A59" s="28" t="s">
        <v>62</v>
      </c>
      <c r="B59" s="5"/>
      <c r="C59" s="5"/>
      <c r="D59" s="25"/>
      <c r="E59" s="5"/>
      <c r="F59" s="3">
        <v>0</v>
      </c>
      <c r="G59" s="113"/>
      <c r="H59" s="5"/>
      <c r="I59" s="25"/>
      <c r="J59" s="112">
        <f t="shared" si="0"/>
        <v>0</v>
      </c>
      <c r="K59" s="5">
        <v>263</v>
      </c>
      <c r="L59" s="112">
        <f t="shared" si="1"/>
        <v>263</v>
      </c>
    </row>
    <row r="60" spans="1:12" ht="13.5" thickBot="1">
      <c r="A60" s="28" t="s">
        <v>61</v>
      </c>
      <c r="B60" s="5"/>
      <c r="C60" s="5"/>
      <c r="D60" s="25"/>
      <c r="E60" s="5"/>
      <c r="F60" s="3">
        <v>1</v>
      </c>
      <c r="G60" s="113"/>
      <c r="H60" s="5"/>
      <c r="I60" s="25"/>
      <c r="J60" s="112">
        <f t="shared" si="0"/>
        <v>1</v>
      </c>
      <c r="K60" s="5">
        <v>490</v>
      </c>
      <c r="L60" s="112">
        <f t="shared" si="1"/>
        <v>491</v>
      </c>
    </row>
    <row r="61" spans="1:12" ht="13.5" thickBot="1">
      <c r="A61" s="28" t="s">
        <v>55</v>
      </c>
      <c r="B61" s="5"/>
      <c r="C61" s="5"/>
      <c r="D61" s="25"/>
      <c r="E61" s="5"/>
      <c r="F61" s="3">
        <v>0</v>
      </c>
      <c r="G61" s="113"/>
      <c r="H61" s="5"/>
      <c r="I61" s="25"/>
      <c r="J61" s="112">
        <f t="shared" si="0"/>
        <v>0</v>
      </c>
      <c r="K61" s="5">
        <v>11</v>
      </c>
      <c r="L61" s="112">
        <f t="shared" si="1"/>
        <v>11</v>
      </c>
    </row>
    <row r="62" spans="1:12" ht="13.5" thickBot="1">
      <c r="A62" s="28" t="s">
        <v>14</v>
      </c>
      <c r="B62" s="5"/>
      <c r="C62" s="5">
        <v>7</v>
      </c>
      <c r="D62" s="25"/>
      <c r="E62" s="5"/>
      <c r="F62" s="3">
        <v>7</v>
      </c>
      <c r="G62" s="113"/>
      <c r="H62" s="5"/>
      <c r="I62" s="25"/>
      <c r="J62" s="112">
        <f t="shared" si="0"/>
        <v>14</v>
      </c>
      <c r="K62" s="5">
        <v>22587</v>
      </c>
      <c r="L62" s="112">
        <f t="shared" si="1"/>
        <v>22601</v>
      </c>
    </row>
    <row r="63" spans="1:12" ht="13.5" thickBot="1">
      <c r="A63" s="28" t="s">
        <v>40</v>
      </c>
      <c r="B63" s="5"/>
      <c r="C63" s="5"/>
      <c r="D63" s="25"/>
      <c r="E63" s="5"/>
      <c r="F63" s="3">
        <v>2</v>
      </c>
      <c r="G63" s="113"/>
      <c r="H63" s="5"/>
      <c r="I63" s="25"/>
      <c r="J63" s="112">
        <f t="shared" si="0"/>
        <v>2</v>
      </c>
      <c r="K63" s="5">
        <v>1838</v>
      </c>
      <c r="L63" s="112">
        <f t="shared" si="1"/>
        <v>1840</v>
      </c>
    </row>
    <row r="64" spans="1:12" ht="13.5" thickBot="1">
      <c r="A64" s="28" t="s">
        <v>26</v>
      </c>
      <c r="B64" s="5"/>
      <c r="C64" s="5"/>
      <c r="D64" s="25"/>
      <c r="E64" s="5"/>
      <c r="F64" s="3">
        <v>1</v>
      </c>
      <c r="G64" s="113"/>
      <c r="H64" s="5"/>
      <c r="I64" s="25"/>
      <c r="J64" s="112">
        <f t="shared" si="0"/>
        <v>1</v>
      </c>
      <c r="K64" s="5">
        <v>2781</v>
      </c>
      <c r="L64" s="112">
        <f t="shared" si="1"/>
        <v>2782</v>
      </c>
    </row>
    <row r="65" spans="1:12" ht="13.5" thickBot="1">
      <c r="A65" s="28" t="s">
        <v>15</v>
      </c>
      <c r="B65" s="5"/>
      <c r="C65" s="5">
        <v>10</v>
      </c>
      <c r="D65" s="25"/>
      <c r="E65" s="5"/>
      <c r="F65" s="3">
        <v>4</v>
      </c>
      <c r="G65" s="113"/>
      <c r="H65" s="5"/>
      <c r="I65" s="25"/>
      <c r="J65" s="112">
        <f t="shared" si="0"/>
        <v>14</v>
      </c>
      <c r="K65" s="5">
        <v>3061</v>
      </c>
      <c r="L65" s="112">
        <f t="shared" si="1"/>
        <v>3075</v>
      </c>
    </row>
    <row r="66" spans="1:12" ht="13.5" thickBot="1">
      <c r="A66" s="28" t="s">
        <v>16</v>
      </c>
      <c r="B66" s="5"/>
      <c r="C66" s="5"/>
      <c r="D66" s="25">
        <v>0</v>
      </c>
      <c r="E66" s="5"/>
      <c r="F66" s="3">
        <v>11</v>
      </c>
      <c r="G66" s="113"/>
      <c r="H66" s="5"/>
      <c r="I66" s="25"/>
      <c r="J66" s="112">
        <f t="shared" si="0"/>
        <v>11</v>
      </c>
      <c r="K66" s="5">
        <v>13526</v>
      </c>
      <c r="L66" s="112">
        <f t="shared" si="1"/>
        <v>13537</v>
      </c>
    </row>
    <row r="67" spans="1:12" ht="13.5" thickBot="1">
      <c r="A67" s="28" t="s">
        <v>17</v>
      </c>
      <c r="B67" s="5"/>
      <c r="C67" s="5"/>
      <c r="D67" s="25"/>
      <c r="E67" s="5"/>
      <c r="F67" s="3">
        <v>2</v>
      </c>
      <c r="G67" s="113"/>
      <c r="H67" s="5"/>
      <c r="I67" s="25"/>
      <c r="J67" s="112">
        <f t="shared" si="0"/>
        <v>2</v>
      </c>
      <c r="K67" s="5">
        <v>13038</v>
      </c>
      <c r="L67" s="112">
        <f t="shared" si="1"/>
        <v>13040</v>
      </c>
    </row>
    <row r="68" spans="1:12" ht="13.5" thickBot="1">
      <c r="A68" s="28" t="s">
        <v>18</v>
      </c>
      <c r="B68" s="5">
        <v>1</v>
      </c>
      <c r="C68" s="5">
        <v>2</v>
      </c>
      <c r="D68" s="25"/>
      <c r="E68" s="5">
        <v>2</v>
      </c>
      <c r="F68" s="3">
        <v>18</v>
      </c>
      <c r="G68" s="113"/>
      <c r="H68" s="5"/>
      <c r="I68" s="25"/>
      <c r="J68" s="112">
        <f t="shared" si="0"/>
        <v>23</v>
      </c>
      <c r="K68" s="5">
        <v>36890</v>
      </c>
      <c r="L68" s="112">
        <f t="shared" si="1"/>
        <v>36913</v>
      </c>
    </row>
    <row r="69" spans="1:12" ht="13.5" thickBot="1">
      <c r="A69" s="28" t="s">
        <v>46</v>
      </c>
      <c r="B69" s="5">
        <v>2</v>
      </c>
      <c r="C69" s="5">
        <v>7</v>
      </c>
      <c r="D69" s="25"/>
      <c r="E69" s="5"/>
      <c r="F69" s="3">
        <v>5</v>
      </c>
      <c r="G69" s="113">
        <v>2</v>
      </c>
      <c r="H69" s="5"/>
      <c r="I69" s="25"/>
      <c r="J69" s="112">
        <f t="shared" si="0"/>
        <v>16</v>
      </c>
      <c r="K69" s="5">
        <v>1221</v>
      </c>
      <c r="L69" s="112">
        <f t="shared" si="1"/>
        <v>1237</v>
      </c>
    </row>
    <row r="70" spans="1:12" ht="13.5" thickBot="1">
      <c r="A70" s="28" t="s">
        <v>41</v>
      </c>
      <c r="B70" s="5">
        <v>2</v>
      </c>
      <c r="C70" s="5"/>
      <c r="D70" s="25"/>
      <c r="E70" s="5"/>
      <c r="F70" s="3">
        <v>4</v>
      </c>
      <c r="G70" s="113"/>
      <c r="H70" s="5"/>
      <c r="I70" s="25"/>
      <c r="J70" s="112">
        <f t="shared" ref="J70:J83" si="2">SUM(B70:I70)</f>
        <v>6</v>
      </c>
      <c r="K70" s="5">
        <v>9276</v>
      </c>
      <c r="L70" s="112">
        <f t="shared" ref="L70:L83" si="3">SUM(J70:K70)</f>
        <v>9282</v>
      </c>
    </row>
    <row r="71" spans="1:12" ht="13.5" thickBot="1">
      <c r="A71" s="28" t="s">
        <v>23</v>
      </c>
      <c r="B71" s="5"/>
      <c r="C71" s="5"/>
      <c r="D71" s="25"/>
      <c r="E71" s="5"/>
      <c r="F71" s="3">
        <v>0</v>
      </c>
      <c r="G71" s="113"/>
      <c r="H71" s="5"/>
      <c r="I71" s="25"/>
      <c r="J71" s="112">
        <f t="shared" si="2"/>
        <v>0</v>
      </c>
      <c r="K71" s="5">
        <v>1982</v>
      </c>
      <c r="L71" s="112">
        <f t="shared" si="3"/>
        <v>1982</v>
      </c>
    </row>
    <row r="72" spans="1:12" ht="13.5" thickBot="1">
      <c r="A72" s="28" t="s">
        <v>24</v>
      </c>
      <c r="B72" s="5"/>
      <c r="C72" s="5">
        <v>9</v>
      </c>
      <c r="D72" s="25"/>
      <c r="E72" s="5">
        <v>6</v>
      </c>
      <c r="F72" s="3">
        <v>0</v>
      </c>
      <c r="G72" s="113">
        <v>3</v>
      </c>
      <c r="H72" s="5"/>
      <c r="I72" s="25"/>
      <c r="J72" s="112">
        <f t="shared" si="2"/>
        <v>18</v>
      </c>
      <c r="K72" s="5">
        <v>10388</v>
      </c>
      <c r="L72" s="112">
        <f t="shared" si="3"/>
        <v>10406</v>
      </c>
    </row>
    <row r="73" spans="1:12" ht="13.5" thickBot="1">
      <c r="A73" s="28" t="s">
        <v>82</v>
      </c>
      <c r="B73" s="5"/>
      <c r="C73" s="5"/>
      <c r="D73" s="25"/>
      <c r="E73" s="5"/>
      <c r="F73" s="3">
        <v>55</v>
      </c>
      <c r="G73" s="113"/>
      <c r="H73" s="5"/>
      <c r="I73" s="25"/>
      <c r="J73" s="112">
        <f t="shared" si="2"/>
        <v>55</v>
      </c>
      <c r="K73" s="5">
        <v>1798</v>
      </c>
      <c r="L73" s="112">
        <f t="shared" si="3"/>
        <v>1853</v>
      </c>
    </row>
    <row r="74" spans="1:12" ht="13.5" thickBot="1">
      <c r="A74" s="28" t="s">
        <v>83</v>
      </c>
      <c r="B74" s="5"/>
      <c r="C74" s="5"/>
      <c r="D74" s="25"/>
      <c r="E74" s="5"/>
      <c r="F74" s="3">
        <v>0</v>
      </c>
      <c r="G74" s="113"/>
      <c r="H74" s="5"/>
      <c r="I74" s="25"/>
      <c r="J74" s="112">
        <f t="shared" si="2"/>
        <v>0</v>
      </c>
      <c r="K74" s="5">
        <v>10533</v>
      </c>
      <c r="L74" s="112">
        <f t="shared" si="3"/>
        <v>10533</v>
      </c>
    </row>
    <row r="75" spans="1:12" ht="13.5" thickBot="1">
      <c r="A75" s="28" t="s">
        <v>66</v>
      </c>
      <c r="B75" s="5"/>
      <c r="C75" s="5"/>
      <c r="D75" s="25"/>
      <c r="E75" s="5"/>
      <c r="F75" s="3">
        <v>0</v>
      </c>
      <c r="G75" s="113"/>
      <c r="H75" s="5"/>
      <c r="I75" s="25"/>
      <c r="J75" s="112">
        <f t="shared" si="2"/>
        <v>0</v>
      </c>
      <c r="K75" s="5">
        <v>50</v>
      </c>
      <c r="L75" s="112">
        <f t="shared" si="3"/>
        <v>50</v>
      </c>
    </row>
    <row r="76" spans="1:12" ht="13.5" thickBot="1">
      <c r="A76" s="28" t="s">
        <v>42</v>
      </c>
      <c r="B76" s="5"/>
      <c r="C76" s="5"/>
      <c r="D76" s="25"/>
      <c r="E76" s="5"/>
      <c r="F76" s="3">
        <v>0</v>
      </c>
      <c r="G76" s="113"/>
      <c r="H76" s="5"/>
      <c r="I76" s="25"/>
      <c r="J76" s="112">
        <f t="shared" si="2"/>
        <v>0</v>
      </c>
      <c r="K76" s="5">
        <v>440</v>
      </c>
      <c r="L76" s="112">
        <f t="shared" si="3"/>
        <v>440</v>
      </c>
    </row>
    <row r="77" spans="1:12" ht="13.5" thickBot="1">
      <c r="A77" s="28" t="s">
        <v>51</v>
      </c>
      <c r="B77" s="5"/>
      <c r="C77" s="5">
        <v>3</v>
      </c>
      <c r="D77" s="25"/>
      <c r="E77" s="5"/>
      <c r="F77" s="3">
        <v>7</v>
      </c>
      <c r="G77" s="113"/>
      <c r="H77" s="5"/>
      <c r="I77" s="25"/>
      <c r="J77" s="112">
        <f t="shared" si="2"/>
        <v>10</v>
      </c>
      <c r="K77" s="5">
        <v>14750</v>
      </c>
      <c r="L77" s="112">
        <f t="shared" si="3"/>
        <v>14760</v>
      </c>
    </row>
    <row r="78" spans="1:12" ht="13.5" thickBot="1">
      <c r="A78" s="28" t="s">
        <v>77</v>
      </c>
      <c r="B78" s="5"/>
      <c r="C78" s="5"/>
      <c r="D78" s="25"/>
      <c r="E78" s="5"/>
      <c r="F78" s="3">
        <v>0</v>
      </c>
      <c r="G78" s="113"/>
      <c r="H78" s="5"/>
      <c r="I78" s="25"/>
      <c r="J78" s="112">
        <f t="shared" si="2"/>
        <v>0</v>
      </c>
      <c r="K78" s="5">
        <v>58</v>
      </c>
      <c r="L78" s="112">
        <f t="shared" si="3"/>
        <v>58</v>
      </c>
    </row>
    <row r="79" spans="1:12" ht="13.5" thickBot="1">
      <c r="A79" s="28" t="s">
        <v>43</v>
      </c>
      <c r="B79" s="5"/>
      <c r="C79" s="5">
        <v>4</v>
      </c>
      <c r="D79" s="25"/>
      <c r="E79" s="5"/>
      <c r="F79" s="3">
        <v>0</v>
      </c>
      <c r="G79" s="113"/>
      <c r="H79" s="5"/>
      <c r="I79" s="25"/>
      <c r="J79" s="112">
        <f t="shared" si="2"/>
        <v>4</v>
      </c>
      <c r="K79" s="5">
        <v>1127</v>
      </c>
      <c r="L79" s="112">
        <f t="shared" si="3"/>
        <v>1131</v>
      </c>
    </row>
    <row r="80" spans="1:12" ht="13.5" thickBot="1">
      <c r="A80" s="38"/>
      <c r="B80" s="5"/>
      <c r="C80" s="5"/>
      <c r="D80" s="25"/>
      <c r="E80" s="5"/>
      <c r="F80" s="3"/>
      <c r="G80" s="113"/>
      <c r="H80" s="5"/>
      <c r="I80" s="25"/>
      <c r="J80" s="112"/>
      <c r="K80" s="5">
        <v>0</v>
      </c>
      <c r="L80" s="112">
        <f t="shared" si="3"/>
        <v>0</v>
      </c>
    </row>
    <row r="81" spans="1:18" ht="14.25" thickTop="1" thickBot="1">
      <c r="A81" s="37" t="s">
        <v>44</v>
      </c>
      <c r="B81" s="7">
        <f>SUM(B5:B79)</f>
        <v>188</v>
      </c>
      <c r="C81" s="7">
        <v>329</v>
      </c>
      <c r="D81" s="94">
        <f>SUM(D5:D79)</f>
        <v>46</v>
      </c>
      <c r="E81" s="7">
        <v>41</v>
      </c>
      <c r="F81" s="95">
        <v>1631</v>
      </c>
      <c r="G81" s="114">
        <v>27</v>
      </c>
      <c r="H81" s="7"/>
      <c r="I81" s="94"/>
      <c r="J81" s="112">
        <f t="shared" si="2"/>
        <v>2262</v>
      </c>
      <c r="K81" s="7">
        <v>491206</v>
      </c>
      <c r="L81" s="112">
        <f t="shared" si="3"/>
        <v>493468</v>
      </c>
      <c r="N81" s="96">
        <f>SUM(B81:I81)</f>
        <v>2262</v>
      </c>
      <c r="O81" s="96"/>
      <c r="P81" s="96"/>
      <c r="R81" s="96"/>
    </row>
    <row r="82" spans="1:18" ht="13.5" thickBot="1">
      <c r="A82" s="29" t="s">
        <v>19</v>
      </c>
      <c r="B82" s="7">
        <v>57</v>
      </c>
      <c r="C82" s="7">
        <v>169</v>
      </c>
      <c r="D82" s="94">
        <v>97</v>
      </c>
      <c r="E82" s="7">
        <v>43</v>
      </c>
      <c r="F82" s="95">
        <v>383</v>
      </c>
      <c r="G82" s="114">
        <v>9</v>
      </c>
      <c r="H82" s="7"/>
      <c r="I82" s="94"/>
      <c r="J82" s="112">
        <f t="shared" si="2"/>
        <v>758</v>
      </c>
      <c r="K82" s="7">
        <v>28232</v>
      </c>
      <c r="L82" s="112">
        <f t="shared" si="3"/>
        <v>28990</v>
      </c>
      <c r="N82" s="96">
        <f>SUM(B82:I82)</f>
        <v>758</v>
      </c>
      <c r="O82" s="96"/>
      <c r="P82" s="96"/>
      <c r="R82" s="96"/>
    </row>
    <row r="83" spans="1:18" ht="13.5" thickBot="1">
      <c r="A83" s="30" t="s">
        <v>4</v>
      </c>
      <c r="B83" s="7">
        <f>SUM(B81:B82)</f>
        <v>245</v>
      </c>
      <c r="C83" s="7">
        <v>498</v>
      </c>
      <c r="D83" s="94">
        <f>SUM(D81:D82)</f>
        <v>143</v>
      </c>
      <c r="E83" s="7">
        <v>84</v>
      </c>
      <c r="F83" s="95">
        <v>2014</v>
      </c>
      <c r="G83" s="114">
        <v>36</v>
      </c>
      <c r="H83" s="7"/>
      <c r="I83" s="94"/>
      <c r="J83" s="112">
        <f t="shared" si="2"/>
        <v>3020</v>
      </c>
      <c r="K83" s="7">
        <v>519438</v>
      </c>
      <c r="L83" s="112">
        <f t="shared" si="3"/>
        <v>522458</v>
      </c>
      <c r="N83" s="96">
        <f>SUM(B83:I83)</f>
        <v>3020</v>
      </c>
      <c r="O83" s="96"/>
      <c r="P83" s="96"/>
    </row>
    <row r="88" spans="1:18" ht="13.5" thickBot="1">
      <c r="A88" s="31" t="s">
        <v>96</v>
      </c>
      <c r="B88" s="24" t="s">
        <v>84</v>
      </c>
      <c r="C88" s="24" t="s">
        <v>85</v>
      </c>
      <c r="D88" s="24" t="s">
        <v>86</v>
      </c>
      <c r="E88" s="24" t="s">
        <v>87</v>
      </c>
      <c r="F88" s="24" t="s">
        <v>88</v>
      </c>
      <c r="G88" s="24" t="s">
        <v>89</v>
      </c>
      <c r="H88" s="24" t="s">
        <v>90</v>
      </c>
      <c r="I88" s="24" t="s">
        <v>91</v>
      </c>
      <c r="J88" s="32"/>
      <c r="K88" s="32"/>
      <c r="L88" s="32"/>
    </row>
    <row r="89" spans="1:18" ht="13.5" thickBot="1">
      <c r="A89" s="23" t="s">
        <v>0</v>
      </c>
      <c r="B89" s="35"/>
      <c r="C89" s="35"/>
      <c r="D89" s="35"/>
      <c r="E89" s="35"/>
      <c r="F89" s="35"/>
      <c r="G89" s="35"/>
      <c r="H89" s="35"/>
      <c r="I89" s="35"/>
      <c r="J89" s="36" t="s">
        <v>93</v>
      </c>
      <c r="K89" s="36" t="s">
        <v>94</v>
      </c>
      <c r="L89" s="36" t="s">
        <v>95</v>
      </c>
    </row>
    <row r="90" spans="1:18" ht="14.25" thickTop="1" thickBot="1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1:18" ht="13.5" thickBot="1">
      <c r="A91" s="28" t="s">
        <v>64</v>
      </c>
      <c r="B91" s="5"/>
      <c r="C91" s="5">
        <v>31</v>
      </c>
      <c r="D91" s="25"/>
      <c r="E91" s="5"/>
      <c r="F91" s="3">
        <v>3</v>
      </c>
      <c r="G91" s="113">
        <v>4</v>
      </c>
      <c r="H91" s="5"/>
      <c r="I91" s="25"/>
      <c r="J91" s="112">
        <f>SUM(B91:I91)</f>
        <v>38</v>
      </c>
      <c r="K91" s="5">
        <v>1210</v>
      </c>
      <c r="L91" s="112">
        <f>SUM(J91:K91)</f>
        <v>1248</v>
      </c>
    </row>
    <row r="92" spans="1:18" ht="13.5" thickBot="1">
      <c r="A92" s="28" t="s">
        <v>67</v>
      </c>
      <c r="B92" s="5"/>
      <c r="C92" s="5"/>
      <c r="D92" s="25"/>
      <c r="E92" s="5"/>
      <c r="F92" s="3">
        <v>0</v>
      </c>
      <c r="G92" s="113"/>
      <c r="H92" s="5"/>
      <c r="I92" s="25"/>
      <c r="J92" s="112">
        <f t="shared" ref="J92:J155" si="4">SUM(B92:I92)</f>
        <v>0</v>
      </c>
      <c r="K92" s="5">
        <v>585</v>
      </c>
      <c r="L92" s="112">
        <f t="shared" ref="L92:L155" si="5">SUM(J92:K92)</f>
        <v>585</v>
      </c>
    </row>
    <row r="93" spans="1:18" ht="13.5" thickBot="1">
      <c r="A93" s="28" t="s">
        <v>27</v>
      </c>
      <c r="B93" s="5">
        <v>3</v>
      </c>
      <c r="C93" s="5">
        <v>1</v>
      </c>
      <c r="D93" s="25">
        <v>4</v>
      </c>
      <c r="E93" s="5"/>
      <c r="F93" s="3">
        <v>41</v>
      </c>
      <c r="G93" s="113"/>
      <c r="H93" s="5"/>
      <c r="I93" s="25"/>
      <c r="J93" s="112">
        <f t="shared" si="4"/>
        <v>49</v>
      </c>
      <c r="K93" s="5">
        <v>14648</v>
      </c>
      <c r="L93" s="112">
        <f t="shared" si="5"/>
        <v>14697</v>
      </c>
    </row>
    <row r="94" spans="1:18" ht="13.5" thickBot="1">
      <c r="A94" s="28" t="s">
        <v>5</v>
      </c>
      <c r="B94" s="5"/>
      <c r="C94" s="5">
        <v>2</v>
      </c>
      <c r="D94" s="25"/>
      <c r="E94" s="5">
        <v>12</v>
      </c>
      <c r="F94" s="3">
        <v>5</v>
      </c>
      <c r="G94" s="113">
        <v>4</v>
      </c>
      <c r="H94" s="5"/>
      <c r="I94" s="25"/>
      <c r="J94" s="112">
        <f t="shared" si="4"/>
        <v>23</v>
      </c>
      <c r="K94" s="5">
        <v>122029</v>
      </c>
      <c r="L94" s="112">
        <f t="shared" si="5"/>
        <v>122052</v>
      </c>
    </row>
    <row r="95" spans="1:18" ht="13.5" thickBot="1">
      <c r="A95" s="28" t="s">
        <v>7</v>
      </c>
      <c r="B95" s="5"/>
      <c r="C95" s="5">
        <v>10</v>
      </c>
      <c r="D95" s="25">
        <v>4</v>
      </c>
      <c r="E95" s="5">
        <v>113</v>
      </c>
      <c r="F95" s="3">
        <v>11</v>
      </c>
      <c r="G95" s="113"/>
      <c r="H95" s="5"/>
      <c r="I95" s="25"/>
      <c r="J95" s="112">
        <f t="shared" si="4"/>
        <v>138</v>
      </c>
      <c r="K95" s="5">
        <v>12726</v>
      </c>
      <c r="L95" s="112">
        <f t="shared" si="5"/>
        <v>12864</v>
      </c>
    </row>
    <row r="96" spans="1:18" ht="13.5" thickBot="1">
      <c r="A96" s="28" t="s">
        <v>6</v>
      </c>
      <c r="B96" s="5"/>
      <c r="C96" s="5"/>
      <c r="D96" s="25"/>
      <c r="E96" s="5"/>
      <c r="F96" s="3">
        <v>0</v>
      </c>
      <c r="G96" s="113"/>
      <c r="H96" s="5"/>
      <c r="I96" s="25"/>
      <c r="J96" s="112">
        <f t="shared" si="4"/>
        <v>0</v>
      </c>
      <c r="K96" s="5">
        <v>18202</v>
      </c>
      <c r="L96" s="112">
        <f t="shared" si="5"/>
        <v>18202</v>
      </c>
    </row>
    <row r="97" spans="1:12" ht="13.5" thickBot="1">
      <c r="A97" s="28" t="s">
        <v>47</v>
      </c>
      <c r="B97" s="5"/>
      <c r="C97" s="5"/>
      <c r="D97" s="25"/>
      <c r="E97" s="5"/>
      <c r="F97" s="3">
        <v>0</v>
      </c>
      <c r="G97" s="113"/>
      <c r="H97" s="5"/>
      <c r="I97" s="25"/>
      <c r="J97" s="112">
        <f t="shared" si="4"/>
        <v>0</v>
      </c>
      <c r="K97" s="5">
        <v>2828</v>
      </c>
      <c r="L97" s="112">
        <f t="shared" si="5"/>
        <v>2828</v>
      </c>
    </row>
    <row r="98" spans="1:12" ht="13.5" thickBot="1">
      <c r="A98" s="28" t="s">
        <v>56</v>
      </c>
      <c r="B98" s="5"/>
      <c r="C98" s="5"/>
      <c r="D98" s="25"/>
      <c r="E98" s="5"/>
      <c r="F98" s="3">
        <v>9</v>
      </c>
      <c r="G98" s="113"/>
      <c r="H98" s="5"/>
      <c r="I98" s="25"/>
      <c r="J98" s="112">
        <f t="shared" si="4"/>
        <v>9</v>
      </c>
      <c r="K98" s="5">
        <v>3925</v>
      </c>
      <c r="L98" s="112">
        <f t="shared" si="5"/>
        <v>3934</v>
      </c>
    </row>
    <row r="99" spans="1:12" ht="13.5" thickBot="1">
      <c r="A99" s="28" t="s">
        <v>28</v>
      </c>
      <c r="B99" s="5"/>
      <c r="C99" s="5"/>
      <c r="D99" s="25"/>
      <c r="E99" s="5"/>
      <c r="F99" s="3">
        <v>0</v>
      </c>
      <c r="G99" s="113"/>
      <c r="H99" s="5"/>
      <c r="I99" s="25"/>
      <c r="J99" s="112">
        <f t="shared" si="4"/>
        <v>0</v>
      </c>
      <c r="K99" s="5">
        <v>1188</v>
      </c>
      <c r="L99" s="112">
        <f t="shared" si="5"/>
        <v>1188</v>
      </c>
    </row>
    <row r="100" spans="1:12" ht="13.5" thickBot="1">
      <c r="A100" s="28" t="s">
        <v>48</v>
      </c>
      <c r="B100" s="5"/>
      <c r="C100" s="5"/>
      <c r="D100" s="25"/>
      <c r="E100" s="5"/>
      <c r="F100" s="3">
        <v>0</v>
      </c>
      <c r="G100" s="113"/>
      <c r="H100" s="5"/>
      <c r="I100" s="25"/>
      <c r="J100" s="112">
        <f t="shared" si="4"/>
        <v>0</v>
      </c>
      <c r="K100" s="5">
        <v>39</v>
      </c>
      <c r="L100" s="112">
        <f t="shared" si="5"/>
        <v>39</v>
      </c>
    </row>
    <row r="101" spans="1:12" ht="13.5" thickBot="1">
      <c r="A101" s="28" t="s">
        <v>45</v>
      </c>
      <c r="B101" s="5">
        <v>4</v>
      </c>
      <c r="C101" s="5">
        <v>19</v>
      </c>
      <c r="D101" s="25"/>
      <c r="E101" s="5"/>
      <c r="F101" s="3">
        <v>0</v>
      </c>
      <c r="G101" s="113"/>
      <c r="H101" s="5"/>
      <c r="I101" s="25"/>
      <c r="J101" s="112">
        <f t="shared" si="4"/>
        <v>23</v>
      </c>
      <c r="K101" s="5">
        <v>493</v>
      </c>
      <c r="L101" s="112">
        <f t="shared" si="5"/>
        <v>516</v>
      </c>
    </row>
    <row r="102" spans="1:12" ht="13.5" thickBot="1">
      <c r="A102" s="28" t="s">
        <v>8</v>
      </c>
      <c r="B102" s="5">
        <v>5</v>
      </c>
      <c r="C102" s="5"/>
      <c r="D102" s="25"/>
      <c r="E102" s="5"/>
      <c r="F102" s="3">
        <v>2</v>
      </c>
      <c r="G102" s="113"/>
      <c r="H102" s="5"/>
      <c r="I102" s="25"/>
      <c r="J102" s="112">
        <f t="shared" si="4"/>
        <v>7</v>
      </c>
      <c r="K102" s="5">
        <v>124451</v>
      </c>
      <c r="L102" s="112">
        <f t="shared" si="5"/>
        <v>124458</v>
      </c>
    </row>
    <row r="103" spans="1:12" ht="13.5" thickBot="1">
      <c r="A103" s="28" t="s">
        <v>68</v>
      </c>
      <c r="B103" s="5"/>
      <c r="C103" s="5"/>
      <c r="D103" s="25"/>
      <c r="E103" s="5"/>
      <c r="F103" s="3">
        <v>0</v>
      </c>
      <c r="G103" s="113"/>
      <c r="H103" s="5"/>
      <c r="I103" s="25"/>
      <c r="J103" s="112">
        <f t="shared" si="4"/>
        <v>0</v>
      </c>
      <c r="K103" s="5">
        <v>201</v>
      </c>
      <c r="L103" s="112">
        <f t="shared" si="5"/>
        <v>201</v>
      </c>
    </row>
    <row r="104" spans="1:12" ht="13.5" thickBot="1">
      <c r="A104" s="28" t="s">
        <v>21</v>
      </c>
      <c r="B104" s="5"/>
      <c r="C104" s="5"/>
      <c r="D104" s="25"/>
      <c r="E104" s="5"/>
      <c r="F104" s="3">
        <v>0</v>
      </c>
      <c r="G104" s="113"/>
      <c r="H104" s="5"/>
      <c r="I104" s="25"/>
      <c r="J104" s="112">
        <f t="shared" si="4"/>
        <v>0</v>
      </c>
      <c r="K104" s="5">
        <v>7800</v>
      </c>
      <c r="L104" s="112">
        <f t="shared" si="5"/>
        <v>7800</v>
      </c>
    </row>
    <row r="105" spans="1:12" ht="13.5" thickBot="1">
      <c r="A105" s="28" t="s">
        <v>29</v>
      </c>
      <c r="B105" s="5"/>
      <c r="C105" s="5"/>
      <c r="D105" s="25"/>
      <c r="E105" s="5"/>
      <c r="F105" s="3">
        <v>0</v>
      </c>
      <c r="G105" s="113"/>
      <c r="H105" s="5"/>
      <c r="I105" s="25"/>
      <c r="J105" s="112">
        <f t="shared" si="4"/>
        <v>0</v>
      </c>
      <c r="K105" s="5">
        <v>901</v>
      </c>
      <c r="L105" s="112">
        <f t="shared" si="5"/>
        <v>901</v>
      </c>
    </row>
    <row r="106" spans="1:12" ht="13.5" thickBot="1">
      <c r="A106" s="28" t="s">
        <v>30</v>
      </c>
      <c r="B106" s="5"/>
      <c r="C106" s="5"/>
      <c r="D106" s="25"/>
      <c r="E106" s="5"/>
      <c r="F106" s="3">
        <v>0</v>
      </c>
      <c r="G106" s="113"/>
      <c r="H106" s="5"/>
      <c r="I106" s="25"/>
      <c r="J106" s="112">
        <f t="shared" si="4"/>
        <v>0</v>
      </c>
      <c r="K106" s="5">
        <v>1675</v>
      </c>
      <c r="L106" s="112">
        <f t="shared" si="5"/>
        <v>1675</v>
      </c>
    </row>
    <row r="107" spans="1:12" ht="13.5" thickBot="1">
      <c r="A107" s="28" t="s">
        <v>9</v>
      </c>
      <c r="B107" s="5">
        <v>4</v>
      </c>
      <c r="C107" s="5">
        <v>5</v>
      </c>
      <c r="D107" s="25"/>
      <c r="E107" s="5"/>
      <c r="F107" s="3">
        <v>81</v>
      </c>
      <c r="G107" s="113">
        <v>2</v>
      </c>
      <c r="H107" s="5"/>
      <c r="I107" s="25"/>
      <c r="J107" s="112">
        <f t="shared" si="4"/>
        <v>92</v>
      </c>
      <c r="K107" s="5">
        <v>55243</v>
      </c>
      <c r="L107" s="112">
        <f t="shared" si="5"/>
        <v>55335</v>
      </c>
    </row>
    <row r="108" spans="1:12" ht="13.5" thickBot="1">
      <c r="A108" s="28" t="s">
        <v>31</v>
      </c>
      <c r="B108" s="5"/>
      <c r="C108" s="5"/>
      <c r="D108" s="25"/>
      <c r="E108" s="5"/>
      <c r="F108" s="3">
        <v>0</v>
      </c>
      <c r="G108" s="113"/>
      <c r="H108" s="5"/>
      <c r="I108" s="25"/>
      <c r="J108" s="112">
        <f t="shared" si="4"/>
        <v>0</v>
      </c>
      <c r="K108" s="5">
        <v>744</v>
      </c>
      <c r="L108" s="112">
        <f t="shared" si="5"/>
        <v>744</v>
      </c>
    </row>
    <row r="109" spans="1:12" ht="13.5" thickBot="1">
      <c r="A109" s="28" t="s">
        <v>80</v>
      </c>
      <c r="B109" s="5"/>
      <c r="C109" s="5"/>
      <c r="D109" s="25"/>
      <c r="E109" s="5"/>
      <c r="F109" s="3">
        <v>23</v>
      </c>
      <c r="G109" s="113"/>
      <c r="H109" s="5"/>
      <c r="I109" s="25"/>
      <c r="J109" s="112">
        <f t="shared" si="4"/>
        <v>23</v>
      </c>
      <c r="K109" s="5">
        <v>2708</v>
      </c>
      <c r="L109" s="112">
        <f t="shared" si="5"/>
        <v>2731</v>
      </c>
    </row>
    <row r="110" spans="1:12" ht="13.5" thickBot="1">
      <c r="A110" s="28" t="s">
        <v>70</v>
      </c>
      <c r="B110" s="5"/>
      <c r="C110" s="5"/>
      <c r="D110" s="25"/>
      <c r="E110" s="5"/>
      <c r="F110" s="3">
        <v>2</v>
      </c>
      <c r="G110" s="113"/>
      <c r="H110" s="5"/>
      <c r="I110" s="25"/>
      <c r="J110" s="112">
        <f t="shared" si="4"/>
        <v>2</v>
      </c>
      <c r="K110" s="5">
        <v>868</v>
      </c>
      <c r="L110" s="112">
        <f t="shared" si="5"/>
        <v>870</v>
      </c>
    </row>
    <row r="111" spans="1:12" ht="13.5" thickBot="1">
      <c r="A111" s="28" t="s">
        <v>71</v>
      </c>
      <c r="B111" s="5"/>
      <c r="C111" s="5"/>
      <c r="D111" s="25"/>
      <c r="E111" s="5"/>
      <c r="F111" s="3">
        <v>39</v>
      </c>
      <c r="G111" s="113"/>
      <c r="H111" s="5"/>
      <c r="I111" s="25"/>
      <c r="J111" s="112">
        <f t="shared" si="4"/>
        <v>39</v>
      </c>
      <c r="K111" s="5">
        <v>409</v>
      </c>
      <c r="L111" s="112">
        <f t="shared" si="5"/>
        <v>448</v>
      </c>
    </row>
    <row r="112" spans="1:12" ht="13.5" thickBot="1">
      <c r="A112" s="28" t="s">
        <v>32</v>
      </c>
      <c r="B112" s="5"/>
      <c r="C112" s="5"/>
      <c r="D112" s="25"/>
      <c r="E112" s="5"/>
      <c r="F112" s="3">
        <v>0</v>
      </c>
      <c r="G112" s="113"/>
      <c r="H112" s="5"/>
      <c r="I112" s="25"/>
      <c r="J112" s="112">
        <f t="shared" si="4"/>
        <v>0</v>
      </c>
      <c r="K112" s="5">
        <v>10135</v>
      </c>
      <c r="L112" s="112">
        <f t="shared" si="5"/>
        <v>10135</v>
      </c>
    </row>
    <row r="113" spans="1:12" ht="13.5" thickBot="1">
      <c r="A113" s="28" t="s">
        <v>33</v>
      </c>
      <c r="B113" s="5"/>
      <c r="C113" s="5"/>
      <c r="D113" s="25"/>
      <c r="E113" s="5"/>
      <c r="F113" s="3">
        <v>0</v>
      </c>
      <c r="G113" s="113"/>
      <c r="H113" s="5"/>
      <c r="I113" s="25"/>
      <c r="J113" s="112">
        <f t="shared" si="4"/>
        <v>0</v>
      </c>
      <c r="K113" s="5">
        <v>129</v>
      </c>
      <c r="L113" s="112">
        <f t="shared" si="5"/>
        <v>129</v>
      </c>
    </row>
    <row r="114" spans="1:12" ht="13.5" thickBot="1">
      <c r="A114" s="28" t="s">
        <v>10</v>
      </c>
      <c r="B114" s="5">
        <v>30</v>
      </c>
      <c r="C114" s="5">
        <v>208</v>
      </c>
      <c r="D114" s="25">
        <v>84</v>
      </c>
      <c r="E114" s="5">
        <v>114</v>
      </c>
      <c r="F114" s="3">
        <v>78</v>
      </c>
      <c r="G114" s="113">
        <v>14</v>
      </c>
      <c r="H114" s="5"/>
      <c r="I114" s="25"/>
      <c r="J114" s="112">
        <f t="shared" si="4"/>
        <v>528</v>
      </c>
      <c r="K114" s="5">
        <v>271422</v>
      </c>
      <c r="L114" s="112">
        <f t="shared" si="5"/>
        <v>271950</v>
      </c>
    </row>
    <row r="115" spans="1:12" ht="13.5" thickBot="1">
      <c r="A115" s="28" t="s">
        <v>22</v>
      </c>
      <c r="B115" s="5"/>
      <c r="C115" s="5"/>
      <c r="D115" s="25"/>
      <c r="E115" s="5"/>
      <c r="F115" s="3">
        <v>8</v>
      </c>
      <c r="G115" s="113"/>
      <c r="H115" s="5"/>
      <c r="I115" s="25"/>
      <c r="J115" s="112">
        <f t="shared" si="4"/>
        <v>8</v>
      </c>
      <c r="K115" s="5">
        <v>3495</v>
      </c>
      <c r="L115" s="112">
        <f t="shared" si="5"/>
        <v>3503</v>
      </c>
    </row>
    <row r="116" spans="1:12" ht="13.5" thickBot="1">
      <c r="A116" s="28" t="s">
        <v>34</v>
      </c>
      <c r="B116" s="5">
        <v>73</v>
      </c>
      <c r="C116" s="5"/>
      <c r="D116" s="25"/>
      <c r="E116" s="5"/>
      <c r="F116" s="3">
        <v>515</v>
      </c>
      <c r="G116" s="113"/>
      <c r="H116" s="5"/>
      <c r="I116" s="25"/>
      <c r="J116" s="112">
        <f t="shared" si="4"/>
        <v>588</v>
      </c>
      <c r="K116" s="5">
        <v>34364</v>
      </c>
      <c r="L116" s="112">
        <f t="shared" si="5"/>
        <v>34952</v>
      </c>
    </row>
    <row r="117" spans="1:12" ht="13.5" thickBot="1">
      <c r="A117" s="28" t="s">
        <v>72</v>
      </c>
      <c r="B117" s="5"/>
      <c r="C117" s="5"/>
      <c r="D117" s="25"/>
      <c r="E117" s="5"/>
      <c r="F117" s="3">
        <v>0</v>
      </c>
      <c r="G117" s="113"/>
      <c r="H117" s="5"/>
      <c r="I117" s="25"/>
      <c r="J117" s="112">
        <f t="shared" si="4"/>
        <v>0</v>
      </c>
      <c r="K117" s="5">
        <v>26</v>
      </c>
      <c r="L117" s="112">
        <f t="shared" si="5"/>
        <v>26</v>
      </c>
    </row>
    <row r="118" spans="1:12" ht="13.5" thickBot="1">
      <c r="A118" s="28" t="s">
        <v>53</v>
      </c>
      <c r="B118" s="5"/>
      <c r="C118" s="5"/>
      <c r="D118" s="25"/>
      <c r="E118" s="5"/>
      <c r="F118" s="3">
        <v>0</v>
      </c>
      <c r="G118" s="113"/>
      <c r="H118" s="5"/>
      <c r="I118" s="25"/>
      <c r="J118" s="112">
        <f t="shared" si="4"/>
        <v>0</v>
      </c>
      <c r="K118" s="5">
        <v>945</v>
      </c>
      <c r="L118" s="112">
        <f t="shared" si="5"/>
        <v>945</v>
      </c>
    </row>
    <row r="119" spans="1:12" ht="13.5" thickBot="1">
      <c r="A119" s="28" t="s">
        <v>35</v>
      </c>
      <c r="B119" s="5"/>
      <c r="C119" s="5"/>
      <c r="D119" s="25"/>
      <c r="E119" s="5"/>
      <c r="F119" s="3">
        <v>0</v>
      </c>
      <c r="G119" s="113"/>
      <c r="H119" s="5"/>
      <c r="I119" s="25"/>
      <c r="J119" s="112">
        <f t="shared" si="4"/>
        <v>0</v>
      </c>
      <c r="K119" s="5">
        <v>5629</v>
      </c>
      <c r="L119" s="112">
        <f t="shared" si="5"/>
        <v>5629</v>
      </c>
    </row>
    <row r="120" spans="1:12" ht="13.5" thickBot="1">
      <c r="A120" s="28" t="s">
        <v>73</v>
      </c>
      <c r="B120" s="5"/>
      <c r="C120" s="5"/>
      <c r="D120" s="25"/>
      <c r="E120" s="5"/>
      <c r="F120" s="3">
        <v>0</v>
      </c>
      <c r="G120" s="113"/>
      <c r="H120" s="5"/>
      <c r="I120" s="25"/>
      <c r="J120" s="112">
        <f t="shared" si="4"/>
        <v>0</v>
      </c>
      <c r="K120" s="5">
        <v>2</v>
      </c>
      <c r="L120" s="112">
        <f t="shared" si="5"/>
        <v>2</v>
      </c>
    </row>
    <row r="121" spans="1:12" ht="13.5" thickBot="1">
      <c r="A121" s="28" t="s">
        <v>74</v>
      </c>
      <c r="B121" s="5"/>
      <c r="C121" s="5"/>
      <c r="D121" s="25"/>
      <c r="E121" s="5"/>
      <c r="F121" s="3">
        <v>0</v>
      </c>
      <c r="G121" s="113"/>
      <c r="H121" s="5"/>
      <c r="I121" s="25"/>
      <c r="J121" s="112">
        <f t="shared" si="4"/>
        <v>0</v>
      </c>
      <c r="K121" s="5">
        <v>528</v>
      </c>
      <c r="L121" s="112">
        <f t="shared" si="5"/>
        <v>528</v>
      </c>
    </row>
    <row r="122" spans="1:12" ht="13.5" thickBot="1">
      <c r="A122" s="28" t="s">
        <v>58</v>
      </c>
      <c r="B122" s="5"/>
      <c r="C122" s="5"/>
      <c r="D122" s="25"/>
      <c r="E122" s="5"/>
      <c r="F122" s="3">
        <v>66</v>
      </c>
      <c r="G122" s="113"/>
      <c r="H122" s="5"/>
      <c r="I122" s="25"/>
      <c r="J122" s="112">
        <f t="shared" si="4"/>
        <v>66</v>
      </c>
      <c r="K122" s="5">
        <v>4772</v>
      </c>
      <c r="L122" s="112">
        <f t="shared" si="5"/>
        <v>4838</v>
      </c>
    </row>
    <row r="123" spans="1:12" ht="13.5" thickBot="1">
      <c r="A123" s="28" t="s">
        <v>59</v>
      </c>
      <c r="B123" s="5">
        <v>77</v>
      </c>
      <c r="C123" s="5"/>
      <c r="D123" s="25">
        <v>1</v>
      </c>
      <c r="E123" s="5"/>
      <c r="F123" s="3">
        <v>644</v>
      </c>
      <c r="G123" s="113"/>
      <c r="H123" s="5"/>
      <c r="I123" s="25"/>
      <c r="J123" s="112">
        <f t="shared" si="4"/>
        <v>722</v>
      </c>
      <c r="K123" s="5">
        <v>25723</v>
      </c>
      <c r="L123" s="112">
        <f t="shared" si="5"/>
        <v>26445</v>
      </c>
    </row>
    <row r="124" spans="1:12" ht="13.5" thickBot="1">
      <c r="A124" s="28" t="s">
        <v>78</v>
      </c>
      <c r="B124" s="5"/>
      <c r="C124" s="5">
        <v>23</v>
      </c>
      <c r="D124" s="25"/>
      <c r="E124" s="5"/>
      <c r="F124" s="3">
        <v>0</v>
      </c>
      <c r="G124" s="113"/>
      <c r="H124" s="5"/>
      <c r="I124" s="25"/>
      <c r="J124" s="112">
        <f t="shared" si="4"/>
        <v>23</v>
      </c>
      <c r="K124" s="5">
        <v>473</v>
      </c>
      <c r="L124" s="112">
        <f t="shared" si="5"/>
        <v>496</v>
      </c>
    </row>
    <row r="125" spans="1:12" ht="13.5" thickBot="1">
      <c r="A125" s="28" t="s">
        <v>75</v>
      </c>
      <c r="B125" s="5"/>
      <c r="C125" s="5"/>
      <c r="D125" s="25"/>
      <c r="E125" s="5"/>
      <c r="F125" s="3">
        <v>0</v>
      </c>
      <c r="G125" s="113"/>
      <c r="H125" s="5"/>
      <c r="I125" s="25"/>
      <c r="J125" s="112">
        <f t="shared" si="4"/>
        <v>0</v>
      </c>
      <c r="K125" s="5">
        <v>22</v>
      </c>
      <c r="L125" s="112">
        <f t="shared" si="5"/>
        <v>22</v>
      </c>
    </row>
    <row r="126" spans="1:12" ht="13.5" thickBot="1">
      <c r="A126" s="28" t="s">
        <v>36</v>
      </c>
      <c r="B126" s="5"/>
      <c r="C126" s="5"/>
      <c r="D126" s="25"/>
      <c r="E126" s="5"/>
      <c r="F126" s="3">
        <v>0</v>
      </c>
      <c r="G126" s="113"/>
      <c r="H126" s="5"/>
      <c r="I126" s="25"/>
      <c r="J126" s="112">
        <f t="shared" si="4"/>
        <v>0</v>
      </c>
      <c r="K126" s="5">
        <v>1004</v>
      </c>
      <c r="L126" s="112">
        <f t="shared" si="5"/>
        <v>1004</v>
      </c>
    </row>
    <row r="127" spans="1:12" ht="13.5" thickBot="1">
      <c r="A127" s="28" t="s">
        <v>79</v>
      </c>
      <c r="B127" s="5"/>
      <c r="C127" s="5"/>
      <c r="D127" s="25"/>
      <c r="E127" s="5"/>
      <c r="F127" s="3">
        <v>0</v>
      </c>
      <c r="G127" s="113"/>
      <c r="H127" s="5"/>
      <c r="I127" s="25"/>
      <c r="J127" s="112">
        <f t="shared" si="4"/>
        <v>0</v>
      </c>
      <c r="K127" s="5">
        <v>59</v>
      </c>
      <c r="L127" s="112">
        <f t="shared" si="5"/>
        <v>59</v>
      </c>
    </row>
    <row r="128" spans="1:12" ht="13.5" thickBot="1">
      <c r="A128" s="28" t="s">
        <v>37</v>
      </c>
      <c r="B128" s="5"/>
      <c r="C128" s="5"/>
      <c r="D128" s="25"/>
      <c r="E128" s="5"/>
      <c r="F128" s="3">
        <v>0</v>
      </c>
      <c r="G128" s="113"/>
      <c r="H128" s="5"/>
      <c r="I128" s="25"/>
      <c r="J128" s="112">
        <f t="shared" si="4"/>
        <v>0</v>
      </c>
      <c r="K128" s="5">
        <v>3409</v>
      </c>
      <c r="L128" s="112">
        <f t="shared" si="5"/>
        <v>3409</v>
      </c>
    </row>
    <row r="129" spans="1:12" ht="13.5" thickBot="1">
      <c r="A129" s="28" t="s">
        <v>49</v>
      </c>
      <c r="B129" s="5"/>
      <c r="C129" s="5"/>
      <c r="D129" s="25"/>
      <c r="E129" s="5"/>
      <c r="F129" s="3">
        <v>0</v>
      </c>
      <c r="G129" s="113"/>
      <c r="H129" s="5"/>
      <c r="I129" s="25"/>
      <c r="J129" s="112">
        <f t="shared" si="4"/>
        <v>0</v>
      </c>
      <c r="K129" s="5">
        <v>751</v>
      </c>
      <c r="L129" s="112">
        <f t="shared" si="5"/>
        <v>751</v>
      </c>
    </row>
    <row r="130" spans="1:12" ht="13.5" thickBot="1">
      <c r="A130" s="28" t="s">
        <v>11</v>
      </c>
      <c r="B130" s="5"/>
      <c r="C130" s="5"/>
      <c r="D130" s="25"/>
      <c r="E130" s="5">
        <v>5</v>
      </c>
      <c r="F130" s="3">
        <v>4</v>
      </c>
      <c r="G130" s="113"/>
      <c r="H130" s="5"/>
      <c r="I130" s="25"/>
      <c r="J130" s="112">
        <f t="shared" si="4"/>
        <v>9</v>
      </c>
      <c r="K130" s="5">
        <v>67919</v>
      </c>
      <c r="L130" s="112">
        <f t="shared" si="5"/>
        <v>67928</v>
      </c>
    </row>
    <row r="131" spans="1:12" ht="13.5" thickBot="1">
      <c r="A131" s="28" t="s">
        <v>81</v>
      </c>
      <c r="B131" s="5"/>
      <c r="C131" s="5"/>
      <c r="D131" s="25"/>
      <c r="E131" s="5"/>
      <c r="F131" s="3">
        <v>0</v>
      </c>
      <c r="G131" s="113"/>
      <c r="H131" s="5"/>
      <c r="I131" s="25"/>
      <c r="J131" s="112">
        <f t="shared" si="4"/>
        <v>0</v>
      </c>
      <c r="K131" s="5">
        <v>6</v>
      </c>
      <c r="L131" s="112">
        <f t="shared" si="5"/>
        <v>6</v>
      </c>
    </row>
    <row r="132" spans="1:12" ht="13.5" thickBot="1">
      <c r="A132" s="28" t="s">
        <v>38</v>
      </c>
      <c r="B132" s="5"/>
      <c r="C132" s="5">
        <v>1</v>
      </c>
      <c r="D132" s="25"/>
      <c r="E132" s="5"/>
      <c r="F132" s="3">
        <v>0</v>
      </c>
      <c r="G132" s="113"/>
      <c r="H132" s="5"/>
      <c r="I132" s="25"/>
      <c r="J132" s="112">
        <f t="shared" si="4"/>
        <v>1</v>
      </c>
      <c r="K132" s="5">
        <v>737</v>
      </c>
      <c r="L132" s="112">
        <f t="shared" si="5"/>
        <v>738</v>
      </c>
    </row>
    <row r="133" spans="1:12" ht="13.5" thickBot="1">
      <c r="A133" s="28" t="s">
        <v>50</v>
      </c>
      <c r="B133" s="5"/>
      <c r="C133" s="5"/>
      <c r="D133" s="25"/>
      <c r="E133" s="5"/>
      <c r="F133" s="3">
        <v>0</v>
      </c>
      <c r="G133" s="113"/>
      <c r="H133" s="5"/>
      <c r="I133" s="25"/>
      <c r="J133" s="112">
        <f t="shared" si="4"/>
        <v>0</v>
      </c>
      <c r="K133" s="5">
        <v>107</v>
      </c>
      <c r="L133" s="112">
        <f t="shared" si="5"/>
        <v>107</v>
      </c>
    </row>
    <row r="134" spans="1:12" ht="13.5" thickBot="1">
      <c r="A134" s="28" t="s">
        <v>65</v>
      </c>
      <c r="B134" s="5"/>
      <c r="C134" s="5"/>
      <c r="D134" s="25"/>
      <c r="E134" s="5"/>
      <c r="F134" s="3">
        <v>0</v>
      </c>
      <c r="G134" s="113"/>
      <c r="H134" s="5"/>
      <c r="I134" s="25"/>
      <c r="J134" s="112">
        <f t="shared" si="4"/>
        <v>0</v>
      </c>
      <c r="K134" s="5">
        <v>160</v>
      </c>
      <c r="L134" s="112">
        <f t="shared" si="5"/>
        <v>160</v>
      </c>
    </row>
    <row r="135" spans="1:12" ht="13.5" thickBot="1">
      <c r="A135" s="28" t="s">
        <v>69</v>
      </c>
      <c r="B135" s="5"/>
      <c r="C135" s="5"/>
      <c r="D135" s="25"/>
      <c r="E135" s="5"/>
      <c r="F135" s="3">
        <v>0</v>
      </c>
      <c r="G135" s="113"/>
      <c r="H135" s="5"/>
      <c r="I135" s="25"/>
      <c r="J135" s="112">
        <f t="shared" si="4"/>
        <v>0</v>
      </c>
      <c r="K135" s="5">
        <v>264</v>
      </c>
      <c r="L135" s="112">
        <f t="shared" si="5"/>
        <v>264</v>
      </c>
    </row>
    <row r="136" spans="1:12" ht="13.5" thickBot="1">
      <c r="A136" s="28" t="s">
        <v>12</v>
      </c>
      <c r="B136" s="5"/>
      <c r="C136" s="5">
        <v>7</v>
      </c>
      <c r="D136" s="25"/>
      <c r="E136" s="5"/>
      <c r="F136" s="3">
        <v>0</v>
      </c>
      <c r="G136" s="113"/>
      <c r="H136" s="5"/>
      <c r="I136" s="25"/>
      <c r="J136" s="112">
        <f t="shared" si="4"/>
        <v>7</v>
      </c>
      <c r="K136" s="5">
        <v>40901</v>
      </c>
      <c r="L136" s="112">
        <f t="shared" si="5"/>
        <v>40908</v>
      </c>
    </row>
    <row r="137" spans="1:12" ht="13.5" thickBot="1">
      <c r="A137" s="28" t="s">
        <v>25</v>
      </c>
      <c r="B137" s="5"/>
      <c r="C137" s="5"/>
      <c r="D137" s="25"/>
      <c r="E137" s="5"/>
      <c r="F137" s="3">
        <v>0</v>
      </c>
      <c r="G137" s="113"/>
      <c r="H137" s="5"/>
      <c r="I137" s="25"/>
      <c r="J137" s="112">
        <f t="shared" si="4"/>
        <v>0</v>
      </c>
      <c r="K137" s="5">
        <v>1975</v>
      </c>
      <c r="L137" s="112">
        <f t="shared" si="5"/>
        <v>1975</v>
      </c>
    </row>
    <row r="138" spans="1:12" ht="13.5" thickBot="1">
      <c r="A138" s="28" t="s">
        <v>39</v>
      </c>
      <c r="B138" s="5"/>
      <c r="C138" s="5"/>
      <c r="D138" s="25"/>
      <c r="E138" s="5"/>
      <c r="F138" s="3">
        <v>2</v>
      </c>
      <c r="G138" s="113"/>
      <c r="H138" s="5"/>
      <c r="I138" s="25"/>
      <c r="J138" s="112">
        <f t="shared" si="4"/>
        <v>2</v>
      </c>
      <c r="K138" s="5">
        <v>1906</v>
      </c>
      <c r="L138" s="112">
        <f t="shared" si="5"/>
        <v>1908</v>
      </c>
    </row>
    <row r="139" spans="1:12" ht="13.5" thickBot="1">
      <c r="A139" s="28" t="s">
        <v>13</v>
      </c>
      <c r="B139" s="5"/>
      <c r="C139" s="5">
        <v>10</v>
      </c>
      <c r="D139" s="25">
        <v>24</v>
      </c>
      <c r="E139" s="5"/>
      <c r="F139" s="3">
        <v>46</v>
      </c>
      <c r="G139" s="113">
        <v>4</v>
      </c>
      <c r="H139" s="5"/>
      <c r="I139" s="25"/>
      <c r="J139" s="112">
        <f t="shared" si="4"/>
        <v>84</v>
      </c>
      <c r="K139" s="5">
        <v>467743</v>
      </c>
      <c r="L139" s="112">
        <f t="shared" si="5"/>
        <v>467827</v>
      </c>
    </row>
    <row r="140" spans="1:12" ht="13.5" thickBot="1">
      <c r="A140" s="28" t="s">
        <v>76</v>
      </c>
      <c r="B140" s="5"/>
      <c r="C140" s="5">
        <v>4</v>
      </c>
      <c r="D140" s="25"/>
      <c r="E140" s="5"/>
      <c r="F140" s="3">
        <v>0</v>
      </c>
      <c r="G140" s="113"/>
      <c r="H140" s="5"/>
      <c r="I140" s="25"/>
      <c r="J140" s="112">
        <f t="shared" si="4"/>
        <v>4</v>
      </c>
      <c r="K140" s="5">
        <v>10</v>
      </c>
      <c r="L140" s="112">
        <f t="shared" si="5"/>
        <v>14</v>
      </c>
    </row>
    <row r="141" spans="1:12" ht="13.5" thickBot="1">
      <c r="A141" s="28" t="s">
        <v>57</v>
      </c>
      <c r="B141" s="5"/>
      <c r="C141" s="5"/>
      <c r="D141" s="25"/>
      <c r="E141" s="5"/>
      <c r="F141" s="3">
        <v>0</v>
      </c>
      <c r="G141" s="113"/>
      <c r="H141" s="5"/>
      <c r="I141" s="25"/>
      <c r="J141" s="112">
        <f t="shared" si="4"/>
        <v>0</v>
      </c>
      <c r="K141" s="5">
        <v>924</v>
      </c>
      <c r="L141" s="112">
        <f t="shared" si="5"/>
        <v>924</v>
      </c>
    </row>
    <row r="142" spans="1:12" ht="13.5" thickBot="1">
      <c r="A142" s="28" t="s">
        <v>54</v>
      </c>
      <c r="B142" s="5"/>
      <c r="C142" s="5"/>
      <c r="D142" s="25"/>
      <c r="E142" s="5"/>
      <c r="F142" s="3">
        <v>0</v>
      </c>
      <c r="G142" s="113"/>
      <c r="H142" s="5"/>
      <c r="I142" s="25"/>
      <c r="J142" s="112">
        <f t="shared" si="4"/>
        <v>0</v>
      </c>
      <c r="K142" s="5">
        <v>575</v>
      </c>
      <c r="L142" s="112">
        <f t="shared" si="5"/>
        <v>575</v>
      </c>
    </row>
    <row r="143" spans="1:12" ht="13.5" thickBot="1">
      <c r="A143" s="28" t="s">
        <v>60</v>
      </c>
      <c r="B143" s="5"/>
      <c r="C143" s="5"/>
      <c r="D143" s="25"/>
      <c r="E143" s="5"/>
      <c r="F143" s="3">
        <v>107</v>
      </c>
      <c r="G143" s="113"/>
      <c r="H143" s="5"/>
      <c r="I143" s="25"/>
      <c r="J143" s="112">
        <f t="shared" si="4"/>
        <v>107</v>
      </c>
      <c r="K143" s="5">
        <v>2798</v>
      </c>
      <c r="L143" s="112">
        <f t="shared" si="5"/>
        <v>2905</v>
      </c>
    </row>
    <row r="144" spans="1:12" ht="13.5" thickBot="1">
      <c r="A144" s="28" t="s">
        <v>52</v>
      </c>
      <c r="B144" s="5"/>
      <c r="C144" s="5"/>
      <c r="D144" s="25"/>
      <c r="E144" s="5">
        <v>4</v>
      </c>
      <c r="F144" s="3">
        <v>0</v>
      </c>
      <c r="G144" s="113"/>
      <c r="H144" s="5"/>
      <c r="I144" s="25"/>
      <c r="J144" s="112">
        <f t="shared" si="4"/>
        <v>4</v>
      </c>
      <c r="K144" s="5">
        <v>1370</v>
      </c>
      <c r="L144" s="112">
        <f t="shared" si="5"/>
        <v>1374</v>
      </c>
    </row>
    <row r="145" spans="1:12" ht="13.5" thickBot="1">
      <c r="A145" s="28" t="s">
        <v>62</v>
      </c>
      <c r="B145" s="5"/>
      <c r="C145" s="5"/>
      <c r="D145" s="25"/>
      <c r="E145" s="5"/>
      <c r="F145" s="3">
        <v>0</v>
      </c>
      <c r="G145" s="113"/>
      <c r="H145" s="5"/>
      <c r="I145" s="25"/>
      <c r="J145" s="112">
        <f t="shared" si="4"/>
        <v>0</v>
      </c>
      <c r="K145" s="5">
        <v>970</v>
      </c>
      <c r="L145" s="112">
        <f t="shared" si="5"/>
        <v>970</v>
      </c>
    </row>
    <row r="146" spans="1:12" ht="13.5" thickBot="1">
      <c r="A146" s="28" t="s">
        <v>61</v>
      </c>
      <c r="B146" s="5"/>
      <c r="C146" s="5"/>
      <c r="D146" s="25"/>
      <c r="E146" s="5"/>
      <c r="F146" s="3">
        <v>1</v>
      </c>
      <c r="G146" s="113"/>
      <c r="H146" s="5"/>
      <c r="I146" s="25"/>
      <c r="J146" s="112">
        <f t="shared" si="4"/>
        <v>1</v>
      </c>
      <c r="K146" s="5">
        <v>704</v>
      </c>
      <c r="L146" s="112">
        <f t="shared" si="5"/>
        <v>705</v>
      </c>
    </row>
    <row r="147" spans="1:12" ht="13.5" thickBot="1">
      <c r="A147" s="28" t="s">
        <v>55</v>
      </c>
      <c r="B147" s="5"/>
      <c r="C147" s="5"/>
      <c r="D147" s="25"/>
      <c r="E147" s="5"/>
      <c r="F147" s="3">
        <v>0</v>
      </c>
      <c r="G147" s="113"/>
      <c r="H147" s="5"/>
      <c r="I147" s="25"/>
      <c r="J147" s="112">
        <f t="shared" si="4"/>
        <v>0</v>
      </c>
      <c r="K147" s="5">
        <v>19</v>
      </c>
      <c r="L147" s="112">
        <f t="shared" si="5"/>
        <v>19</v>
      </c>
    </row>
    <row r="148" spans="1:12" ht="13.5" thickBot="1">
      <c r="A148" s="28" t="s">
        <v>14</v>
      </c>
      <c r="B148" s="5"/>
      <c r="C148" s="5">
        <v>12</v>
      </c>
      <c r="D148" s="25"/>
      <c r="E148" s="5"/>
      <c r="F148" s="3">
        <v>7</v>
      </c>
      <c r="G148" s="113"/>
      <c r="H148" s="5"/>
      <c r="I148" s="25"/>
      <c r="J148" s="112">
        <f t="shared" si="4"/>
        <v>19</v>
      </c>
      <c r="K148" s="5">
        <v>97666</v>
      </c>
      <c r="L148" s="112">
        <f t="shared" si="5"/>
        <v>97685</v>
      </c>
    </row>
    <row r="149" spans="1:12" ht="13.5" thickBot="1">
      <c r="A149" s="28" t="s">
        <v>40</v>
      </c>
      <c r="B149" s="5"/>
      <c r="C149" s="5"/>
      <c r="D149" s="25"/>
      <c r="E149" s="5"/>
      <c r="F149" s="3">
        <v>2</v>
      </c>
      <c r="G149" s="113"/>
      <c r="H149" s="5"/>
      <c r="I149" s="25"/>
      <c r="J149" s="112">
        <f t="shared" si="4"/>
        <v>2</v>
      </c>
      <c r="K149" s="5">
        <v>2651</v>
      </c>
      <c r="L149" s="112">
        <f t="shared" si="5"/>
        <v>2653</v>
      </c>
    </row>
    <row r="150" spans="1:12" ht="13.5" thickBot="1">
      <c r="A150" s="28" t="s">
        <v>26</v>
      </c>
      <c r="B150" s="5"/>
      <c r="C150" s="5"/>
      <c r="D150" s="25"/>
      <c r="E150" s="5"/>
      <c r="F150" s="3">
        <v>1</v>
      </c>
      <c r="G150" s="113"/>
      <c r="H150" s="5"/>
      <c r="I150" s="25"/>
      <c r="J150" s="112">
        <f t="shared" si="4"/>
        <v>1</v>
      </c>
      <c r="K150" s="5">
        <v>6732</v>
      </c>
      <c r="L150" s="112">
        <f t="shared" si="5"/>
        <v>6733</v>
      </c>
    </row>
    <row r="151" spans="1:12" ht="13.5" thickBot="1">
      <c r="A151" s="28" t="s">
        <v>15</v>
      </c>
      <c r="B151" s="5"/>
      <c r="C151" s="5">
        <v>10</v>
      </c>
      <c r="D151" s="25"/>
      <c r="E151" s="5"/>
      <c r="F151" s="3">
        <v>6</v>
      </c>
      <c r="G151" s="113"/>
      <c r="H151" s="5"/>
      <c r="I151" s="25"/>
      <c r="J151" s="112">
        <f t="shared" si="4"/>
        <v>16</v>
      </c>
      <c r="K151" s="5">
        <v>7504</v>
      </c>
      <c r="L151" s="112">
        <f t="shared" si="5"/>
        <v>7520</v>
      </c>
    </row>
    <row r="152" spans="1:12" ht="13.5" thickBot="1">
      <c r="A152" s="28" t="s">
        <v>16</v>
      </c>
      <c r="B152" s="5"/>
      <c r="C152" s="5"/>
      <c r="D152" s="25">
        <v>30</v>
      </c>
      <c r="E152" s="5"/>
      <c r="F152" s="3">
        <v>18</v>
      </c>
      <c r="G152" s="113"/>
      <c r="H152" s="5"/>
      <c r="I152" s="25"/>
      <c r="J152" s="112">
        <f t="shared" si="4"/>
        <v>48</v>
      </c>
      <c r="K152" s="5">
        <v>18868</v>
      </c>
      <c r="L152" s="112">
        <f t="shared" si="5"/>
        <v>18916</v>
      </c>
    </row>
    <row r="153" spans="1:12" ht="13.5" thickBot="1">
      <c r="A153" s="28" t="s">
        <v>17</v>
      </c>
      <c r="B153" s="5"/>
      <c r="C153" s="5"/>
      <c r="D153" s="25"/>
      <c r="E153" s="5"/>
      <c r="F153" s="3">
        <v>2</v>
      </c>
      <c r="G153" s="113"/>
      <c r="H153" s="5"/>
      <c r="I153" s="25"/>
      <c r="J153" s="112">
        <f t="shared" si="4"/>
        <v>2</v>
      </c>
      <c r="K153" s="5">
        <v>69486</v>
      </c>
      <c r="L153" s="112">
        <f t="shared" si="5"/>
        <v>69488</v>
      </c>
    </row>
    <row r="154" spans="1:12" ht="13.5" thickBot="1">
      <c r="A154" s="28" t="s">
        <v>18</v>
      </c>
      <c r="B154" s="5">
        <v>1</v>
      </c>
      <c r="C154" s="5">
        <v>2</v>
      </c>
      <c r="D154" s="25"/>
      <c r="E154" s="5">
        <v>2</v>
      </c>
      <c r="F154" s="3">
        <v>18</v>
      </c>
      <c r="G154" s="113"/>
      <c r="H154" s="5"/>
      <c r="I154" s="25"/>
      <c r="J154" s="112">
        <f t="shared" si="4"/>
        <v>23</v>
      </c>
      <c r="K154" s="5">
        <v>262790</v>
      </c>
      <c r="L154" s="112">
        <f t="shared" si="5"/>
        <v>262813</v>
      </c>
    </row>
    <row r="155" spans="1:12" ht="13.5" thickBot="1">
      <c r="A155" s="28" t="s">
        <v>46</v>
      </c>
      <c r="B155" s="5">
        <v>2</v>
      </c>
      <c r="C155" s="5">
        <v>7</v>
      </c>
      <c r="D155" s="25"/>
      <c r="E155" s="5"/>
      <c r="F155" s="3">
        <v>5</v>
      </c>
      <c r="G155" s="113">
        <v>2</v>
      </c>
      <c r="H155" s="5"/>
      <c r="I155" s="25"/>
      <c r="J155" s="112">
        <f t="shared" si="4"/>
        <v>16</v>
      </c>
      <c r="K155" s="5">
        <v>5656</v>
      </c>
      <c r="L155" s="112">
        <f t="shared" si="5"/>
        <v>5672</v>
      </c>
    </row>
    <row r="156" spans="1:12" ht="13.5" thickBot="1">
      <c r="A156" s="28" t="s">
        <v>41</v>
      </c>
      <c r="B156" s="5">
        <v>2</v>
      </c>
      <c r="C156" s="5"/>
      <c r="D156" s="25"/>
      <c r="E156" s="5"/>
      <c r="F156" s="3">
        <v>4</v>
      </c>
      <c r="G156" s="113"/>
      <c r="H156" s="5"/>
      <c r="I156" s="25"/>
      <c r="J156" s="112">
        <f t="shared" ref="J156:J169" si="6">SUM(B156:I156)</f>
        <v>6</v>
      </c>
      <c r="K156" s="5">
        <v>12730</v>
      </c>
      <c r="L156" s="112">
        <f t="shared" ref="L156:L169" si="7">SUM(J156:K156)</f>
        <v>12736</v>
      </c>
    </row>
    <row r="157" spans="1:12" ht="13.5" thickBot="1">
      <c r="A157" s="28" t="s">
        <v>23</v>
      </c>
      <c r="B157" s="5"/>
      <c r="C157" s="5"/>
      <c r="D157" s="25"/>
      <c r="E157" s="5"/>
      <c r="F157" s="3">
        <v>0</v>
      </c>
      <c r="G157" s="113"/>
      <c r="H157" s="5"/>
      <c r="I157" s="25"/>
      <c r="J157" s="112">
        <f t="shared" si="6"/>
        <v>0</v>
      </c>
      <c r="K157" s="5">
        <v>6523</v>
      </c>
      <c r="L157" s="112">
        <f t="shared" si="7"/>
        <v>6523</v>
      </c>
    </row>
    <row r="158" spans="1:12" ht="13.5" thickBot="1">
      <c r="A158" s="28" t="s">
        <v>24</v>
      </c>
      <c r="B158" s="5"/>
      <c r="C158" s="5">
        <v>9</v>
      </c>
      <c r="D158" s="25"/>
      <c r="E158" s="5">
        <v>18</v>
      </c>
      <c r="F158" s="3">
        <v>0</v>
      </c>
      <c r="G158" s="113">
        <v>3</v>
      </c>
      <c r="H158" s="5"/>
      <c r="I158" s="25"/>
      <c r="J158" s="112">
        <f t="shared" si="6"/>
        <v>30</v>
      </c>
      <c r="K158" s="5">
        <v>32902</v>
      </c>
      <c r="L158" s="112">
        <f t="shared" si="7"/>
        <v>32932</v>
      </c>
    </row>
    <row r="159" spans="1:12" ht="13.5" thickBot="1">
      <c r="A159" s="28" t="s">
        <v>82</v>
      </c>
      <c r="B159" s="5"/>
      <c r="C159" s="5"/>
      <c r="D159" s="25"/>
      <c r="E159" s="5"/>
      <c r="F159" s="3">
        <v>58</v>
      </c>
      <c r="G159" s="113"/>
      <c r="H159" s="5"/>
      <c r="I159" s="25"/>
      <c r="J159" s="112">
        <f t="shared" si="6"/>
        <v>58</v>
      </c>
      <c r="K159" s="5">
        <v>1902</v>
      </c>
      <c r="L159" s="112">
        <f t="shared" si="7"/>
        <v>1960</v>
      </c>
    </row>
    <row r="160" spans="1:12" ht="13.5" thickBot="1">
      <c r="A160" s="28" t="s">
        <v>83</v>
      </c>
      <c r="B160" s="5"/>
      <c r="C160" s="5"/>
      <c r="D160" s="25"/>
      <c r="E160" s="5"/>
      <c r="F160" s="3">
        <v>0</v>
      </c>
      <c r="G160" s="113"/>
      <c r="H160" s="5"/>
      <c r="I160" s="25"/>
      <c r="J160" s="112">
        <f t="shared" si="6"/>
        <v>0</v>
      </c>
      <c r="K160" s="5">
        <v>11228</v>
      </c>
      <c r="L160" s="112">
        <f t="shared" si="7"/>
        <v>11228</v>
      </c>
    </row>
    <row r="161" spans="1:15" ht="13.5" thickBot="1">
      <c r="A161" s="28" t="s">
        <v>66</v>
      </c>
      <c r="B161" s="5"/>
      <c r="C161" s="5"/>
      <c r="D161" s="25"/>
      <c r="E161" s="5"/>
      <c r="F161" s="3">
        <v>0</v>
      </c>
      <c r="G161" s="113"/>
      <c r="H161" s="5"/>
      <c r="I161" s="25"/>
      <c r="J161" s="112">
        <f t="shared" si="6"/>
        <v>0</v>
      </c>
      <c r="K161" s="5">
        <v>122</v>
      </c>
      <c r="L161" s="112">
        <f t="shared" si="7"/>
        <v>122</v>
      </c>
    </row>
    <row r="162" spans="1:15" ht="13.5" thickBot="1">
      <c r="A162" s="28" t="s">
        <v>42</v>
      </c>
      <c r="B162" s="5"/>
      <c r="C162" s="5"/>
      <c r="D162" s="25"/>
      <c r="E162" s="5"/>
      <c r="F162" s="3">
        <v>0</v>
      </c>
      <c r="G162" s="113"/>
      <c r="H162" s="5"/>
      <c r="I162" s="25"/>
      <c r="J162" s="112">
        <f t="shared" si="6"/>
        <v>0</v>
      </c>
      <c r="K162" s="5">
        <v>1818</v>
      </c>
      <c r="L162" s="112">
        <f t="shared" si="7"/>
        <v>1818</v>
      </c>
    </row>
    <row r="163" spans="1:15" ht="13.5" thickBot="1">
      <c r="A163" s="28" t="s">
        <v>51</v>
      </c>
      <c r="B163" s="5"/>
      <c r="C163" s="5">
        <v>3</v>
      </c>
      <c r="D163" s="25"/>
      <c r="E163" s="5"/>
      <c r="F163" s="3">
        <v>12</v>
      </c>
      <c r="G163" s="113"/>
      <c r="H163" s="5"/>
      <c r="I163" s="25"/>
      <c r="J163" s="112">
        <f t="shared" si="6"/>
        <v>15</v>
      </c>
      <c r="K163" s="5">
        <v>59507</v>
      </c>
      <c r="L163" s="112">
        <f t="shared" si="7"/>
        <v>59522</v>
      </c>
    </row>
    <row r="164" spans="1:15" ht="13.5" thickBot="1">
      <c r="A164" s="28" t="s">
        <v>77</v>
      </c>
      <c r="B164" s="5"/>
      <c r="C164" s="5"/>
      <c r="D164" s="25"/>
      <c r="E164" s="5"/>
      <c r="F164" s="3">
        <v>0</v>
      </c>
      <c r="G164" s="113"/>
      <c r="H164" s="5"/>
      <c r="I164" s="25"/>
      <c r="J164" s="112">
        <f t="shared" si="6"/>
        <v>0</v>
      </c>
      <c r="K164" s="5">
        <v>140</v>
      </c>
      <c r="L164" s="112">
        <f t="shared" si="7"/>
        <v>140</v>
      </c>
    </row>
    <row r="165" spans="1:15" ht="13.5" thickBot="1">
      <c r="A165" s="28" t="s">
        <v>43</v>
      </c>
      <c r="B165" s="5"/>
      <c r="C165" s="5">
        <v>4</v>
      </c>
      <c r="D165" s="25"/>
      <c r="E165" s="5"/>
      <c r="F165" s="3">
        <v>0</v>
      </c>
      <c r="G165" s="113"/>
      <c r="H165" s="5"/>
      <c r="I165" s="25"/>
      <c r="J165" s="112">
        <f t="shared" si="6"/>
        <v>4</v>
      </c>
      <c r="K165" s="5">
        <v>3618</v>
      </c>
      <c r="L165" s="112">
        <f t="shared" si="7"/>
        <v>3622</v>
      </c>
    </row>
    <row r="166" spans="1:15" ht="13.5" thickBot="1">
      <c r="A166" s="38"/>
      <c r="B166" s="5"/>
      <c r="C166" s="5"/>
      <c r="D166" s="25"/>
      <c r="E166" s="5"/>
      <c r="F166" s="3"/>
      <c r="G166" s="113"/>
      <c r="H166" s="5"/>
      <c r="I166" s="25"/>
      <c r="J166" s="112"/>
      <c r="K166" s="5"/>
      <c r="L166" s="112"/>
    </row>
    <row r="167" spans="1:15" ht="14.25" thickTop="1" thickBot="1">
      <c r="A167" s="37" t="s">
        <v>44</v>
      </c>
      <c r="B167" s="7">
        <f>SUM(B91:B165)</f>
        <v>201</v>
      </c>
      <c r="C167" s="7">
        <v>368</v>
      </c>
      <c r="D167" s="94">
        <f>SUM(D91:D165)</f>
        <v>147</v>
      </c>
      <c r="E167" s="7">
        <v>268</v>
      </c>
      <c r="F167" s="95">
        <v>1820</v>
      </c>
      <c r="G167" s="114">
        <f>SUM(G90:G158)</f>
        <v>33</v>
      </c>
      <c r="H167" s="7"/>
      <c r="I167" s="94"/>
      <c r="J167" s="112">
        <f t="shared" si="6"/>
        <v>2837</v>
      </c>
      <c r="K167" s="7">
        <v>1926692</v>
      </c>
      <c r="L167" s="112">
        <f t="shared" si="7"/>
        <v>1929529</v>
      </c>
      <c r="N167" s="96">
        <f>SUM(B167:I167)</f>
        <v>2837</v>
      </c>
      <c r="O167" s="96"/>
    </row>
    <row r="168" spans="1:15" ht="13.5" thickBot="1">
      <c r="A168" s="29" t="s">
        <v>19</v>
      </c>
      <c r="B168" s="7">
        <v>98</v>
      </c>
      <c r="C168" s="7">
        <v>354</v>
      </c>
      <c r="D168" s="94">
        <v>166</v>
      </c>
      <c r="E168" s="7">
        <v>202</v>
      </c>
      <c r="F168" s="95">
        <v>525</v>
      </c>
      <c r="G168" s="114">
        <v>74</v>
      </c>
      <c r="H168" s="7"/>
      <c r="I168" s="94"/>
      <c r="J168" s="112">
        <f t="shared" si="6"/>
        <v>1419</v>
      </c>
      <c r="K168" s="7">
        <v>101687</v>
      </c>
      <c r="L168" s="112">
        <f t="shared" si="7"/>
        <v>103106</v>
      </c>
      <c r="N168" s="96">
        <f>SUM(B168:I168)</f>
        <v>1419</v>
      </c>
      <c r="O168" s="96"/>
    </row>
    <row r="169" spans="1:15" ht="13.5" thickBot="1">
      <c r="A169" s="30" t="s">
        <v>4</v>
      </c>
      <c r="B169" s="7">
        <f>SUM(B167:B168)</f>
        <v>299</v>
      </c>
      <c r="C169" s="7">
        <v>722</v>
      </c>
      <c r="D169" s="94">
        <f>SUM(D167:D168)</f>
        <v>313</v>
      </c>
      <c r="E169" s="7">
        <v>470</v>
      </c>
      <c r="F169" s="95">
        <v>2345</v>
      </c>
      <c r="G169" s="114">
        <v>107</v>
      </c>
      <c r="H169" s="7"/>
      <c r="I169" s="94"/>
      <c r="J169" s="112">
        <f t="shared" si="6"/>
        <v>4256</v>
      </c>
      <c r="K169" s="7">
        <v>2028379</v>
      </c>
      <c r="L169" s="112">
        <f t="shared" si="7"/>
        <v>2032635</v>
      </c>
      <c r="N169" s="96">
        <f>SUM(B169:I169)</f>
        <v>4256</v>
      </c>
      <c r="O169" s="96"/>
    </row>
    <row r="170" spans="1:15">
      <c r="O170" s="9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N22"/>
  <sheetViews>
    <sheetView workbookViewId="0">
      <selection activeCell="M29" sqref="M29"/>
    </sheetView>
  </sheetViews>
  <sheetFormatPr defaultRowHeight="12.75"/>
  <cols>
    <col min="4" max="4" width="9.140625" customWidth="1"/>
    <col min="11" max="11" width="10.42578125" customWidth="1"/>
    <col min="12" max="12" width="16.5703125" customWidth="1"/>
    <col min="13" max="13" width="21.85546875" customWidth="1"/>
    <col min="14" max="14" width="17.85546875" customWidth="1"/>
  </cols>
  <sheetData>
    <row r="1" spans="2:14" ht="14.25">
      <c r="F1" s="115" t="s">
        <v>104</v>
      </c>
    </row>
    <row r="3" spans="2:14" ht="13.5" thickBot="1">
      <c r="C3" s="39" t="s">
        <v>92</v>
      </c>
      <c r="D3" s="65" t="s">
        <v>84</v>
      </c>
      <c r="E3" s="65" t="s">
        <v>85</v>
      </c>
      <c r="F3" s="65" t="s">
        <v>86</v>
      </c>
      <c r="G3" s="65" t="s">
        <v>87</v>
      </c>
      <c r="H3" s="65" t="s">
        <v>88</v>
      </c>
      <c r="I3" s="65" t="s">
        <v>89</v>
      </c>
      <c r="J3" s="65" t="s">
        <v>90</v>
      </c>
      <c r="K3" s="65" t="s">
        <v>91</v>
      </c>
      <c r="L3" s="66"/>
      <c r="M3" s="66"/>
      <c r="N3" s="66"/>
    </row>
    <row r="4" spans="2:14" ht="13.5" thickBot="1">
      <c r="C4" s="40"/>
      <c r="D4" s="67"/>
      <c r="E4" s="67"/>
      <c r="F4" s="67"/>
      <c r="G4" s="67"/>
      <c r="H4" s="67"/>
      <c r="I4" s="67"/>
      <c r="J4" s="67"/>
      <c r="K4" s="67"/>
      <c r="L4" s="68" t="s">
        <v>101</v>
      </c>
      <c r="M4" s="68" t="s">
        <v>98</v>
      </c>
      <c r="N4" s="69" t="s">
        <v>99</v>
      </c>
    </row>
    <row r="5" spans="2:14" ht="13.5" thickBot="1">
      <c r="B5" s="124">
        <v>2014</v>
      </c>
      <c r="C5" s="41" t="s">
        <v>44</v>
      </c>
      <c r="D5" s="58">
        <v>188</v>
      </c>
      <c r="E5" s="58">
        <v>329</v>
      </c>
      <c r="F5" s="58">
        <v>46</v>
      </c>
      <c r="G5" s="59">
        <v>41</v>
      </c>
      <c r="H5" s="60">
        <v>1631</v>
      </c>
      <c r="I5" s="58">
        <v>27</v>
      </c>
      <c r="J5" s="58"/>
      <c r="K5" s="59"/>
      <c r="L5" s="59">
        <v>2262</v>
      </c>
      <c r="M5" s="58">
        <v>491206</v>
      </c>
      <c r="N5" s="70">
        <v>493468</v>
      </c>
    </row>
    <row r="6" spans="2:14" ht="13.5" thickBot="1">
      <c r="B6" s="125"/>
      <c r="C6" s="42" t="s">
        <v>19</v>
      </c>
      <c r="D6" s="58">
        <v>57</v>
      </c>
      <c r="E6" s="58">
        <v>169</v>
      </c>
      <c r="F6" s="58">
        <v>97</v>
      </c>
      <c r="G6" s="43">
        <v>43</v>
      </c>
      <c r="H6" s="60">
        <v>383</v>
      </c>
      <c r="I6" s="58">
        <v>9</v>
      </c>
      <c r="J6" s="58"/>
      <c r="K6" s="43"/>
      <c r="L6" s="43">
        <v>758</v>
      </c>
      <c r="M6" s="58">
        <v>28232</v>
      </c>
      <c r="N6" s="71">
        <v>28990</v>
      </c>
    </row>
    <row r="7" spans="2:14" ht="13.5" thickBot="1">
      <c r="B7" s="125"/>
      <c r="C7" s="44" t="s">
        <v>4</v>
      </c>
      <c r="D7" s="61">
        <v>245</v>
      </c>
      <c r="E7" s="61">
        <v>498</v>
      </c>
      <c r="F7" s="61">
        <v>143</v>
      </c>
      <c r="G7" s="45">
        <v>84</v>
      </c>
      <c r="H7" s="62">
        <v>2014</v>
      </c>
      <c r="I7" s="61">
        <v>36</v>
      </c>
      <c r="J7" s="61"/>
      <c r="K7" s="45"/>
      <c r="L7" s="45">
        <v>3020</v>
      </c>
      <c r="M7" s="61">
        <v>519438</v>
      </c>
      <c r="N7" s="72">
        <v>522458</v>
      </c>
    </row>
    <row r="8" spans="2:14" ht="13.5" thickBot="1">
      <c r="B8" s="124">
        <v>2013</v>
      </c>
      <c r="C8" s="46" t="s">
        <v>44</v>
      </c>
      <c r="D8" s="63">
        <v>129</v>
      </c>
      <c r="E8" s="63">
        <v>468</v>
      </c>
      <c r="F8" s="63">
        <v>15</v>
      </c>
      <c r="G8" s="63">
        <v>34</v>
      </c>
      <c r="H8" s="63">
        <v>916</v>
      </c>
      <c r="I8" s="63">
        <v>7</v>
      </c>
      <c r="J8" s="63">
        <v>0</v>
      </c>
      <c r="K8" s="48">
        <v>0</v>
      </c>
      <c r="L8" s="63">
        <v>1569</v>
      </c>
      <c r="M8" s="64">
        <v>463559</v>
      </c>
      <c r="N8" s="73">
        <v>465128</v>
      </c>
    </row>
    <row r="9" spans="2:14" ht="13.5" thickBot="1">
      <c r="B9" s="125"/>
      <c r="C9" s="47" t="s">
        <v>19</v>
      </c>
      <c r="D9" s="48">
        <v>88</v>
      </c>
      <c r="E9" s="48">
        <v>149</v>
      </c>
      <c r="F9" s="48">
        <v>45</v>
      </c>
      <c r="G9" s="48">
        <v>27</v>
      </c>
      <c r="H9" s="48">
        <v>394</v>
      </c>
      <c r="I9" s="48">
        <v>3</v>
      </c>
      <c r="J9" s="48">
        <v>0</v>
      </c>
      <c r="K9" s="48"/>
      <c r="L9" s="48">
        <v>706</v>
      </c>
      <c r="M9" s="64">
        <v>26994</v>
      </c>
      <c r="N9" s="73">
        <v>27700</v>
      </c>
    </row>
    <row r="10" spans="2:14" ht="13.5" thickBot="1">
      <c r="B10" s="126"/>
      <c r="C10" s="49" t="s">
        <v>4</v>
      </c>
      <c r="D10" s="50">
        <v>217</v>
      </c>
      <c r="E10" s="50">
        <v>617</v>
      </c>
      <c r="F10" s="50">
        <v>60</v>
      </c>
      <c r="G10" s="50">
        <v>61</v>
      </c>
      <c r="H10" s="50">
        <v>1310</v>
      </c>
      <c r="I10" s="50">
        <v>10</v>
      </c>
      <c r="J10" s="50">
        <v>0</v>
      </c>
      <c r="K10" s="50">
        <v>0</v>
      </c>
      <c r="L10" s="50">
        <v>2275</v>
      </c>
      <c r="M10" s="91">
        <v>490553</v>
      </c>
      <c r="N10" s="73">
        <v>492828</v>
      </c>
    </row>
    <row r="11" spans="2:14" ht="16.5" thickTop="1" thickBot="1">
      <c r="B11" s="92"/>
      <c r="C11" s="93" t="s">
        <v>100</v>
      </c>
      <c r="D11" s="51">
        <f>D7/D10</f>
        <v>1.1290322580645162</v>
      </c>
      <c r="E11" s="51">
        <f t="shared" ref="E11:N11" si="0">E7/E10</f>
        <v>0.80713128038897897</v>
      </c>
      <c r="F11" s="51">
        <f t="shared" si="0"/>
        <v>2.3833333333333333</v>
      </c>
      <c r="G11" s="51">
        <f t="shared" si="0"/>
        <v>1.3770491803278688</v>
      </c>
      <c r="H11" s="51">
        <f t="shared" si="0"/>
        <v>1.5374045801526717</v>
      </c>
      <c r="I11" s="51">
        <f t="shared" si="0"/>
        <v>3.6</v>
      </c>
      <c r="J11" s="51" t="e">
        <f t="shared" si="0"/>
        <v>#DIV/0!</v>
      </c>
      <c r="K11" s="51" t="e">
        <f t="shared" si="0"/>
        <v>#DIV/0!</v>
      </c>
      <c r="L11" s="51">
        <f t="shared" si="0"/>
        <v>1.3274725274725274</v>
      </c>
      <c r="M11" s="51">
        <f t="shared" si="0"/>
        <v>1.0588825264548376</v>
      </c>
      <c r="N11" s="52">
        <f t="shared" si="0"/>
        <v>1.0601223956431047</v>
      </c>
    </row>
    <row r="14" spans="2:14" ht="13.5" thickBot="1">
      <c r="C14" s="39" t="s">
        <v>96</v>
      </c>
      <c r="D14" s="65" t="s">
        <v>84</v>
      </c>
      <c r="E14" s="65" t="s">
        <v>85</v>
      </c>
      <c r="F14" s="65" t="s">
        <v>86</v>
      </c>
      <c r="G14" s="65" t="s">
        <v>87</v>
      </c>
      <c r="H14" s="65" t="s">
        <v>88</v>
      </c>
      <c r="I14" s="65" t="s">
        <v>89</v>
      </c>
      <c r="J14" s="65" t="s">
        <v>90</v>
      </c>
      <c r="K14" s="65" t="s">
        <v>91</v>
      </c>
      <c r="L14" s="66"/>
      <c r="M14" s="66"/>
      <c r="N14" s="66"/>
    </row>
    <row r="15" spans="2:14" ht="13.5" thickBot="1">
      <c r="C15" s="74"/>
      <c r="D15" s="67"/>
      <c r="E15" s="67"/>
      <c r="F15" s="67"/>
      <c r="G15" s="67"/>
      <c r="H15" s="67"/>
      <c r="I15" s="67"/>
      <c r="J15" s="67"/>
      <c r="K15" s="67"/>
      <c r="L15" s="68" t="s">
        <v>101</v>
      </c>
      <c r="M15" s="68" t="s">
        <v>98</v>
      </c>
      <c r="N15" s="69" t="s">
        <v>99</v>
      </c>
    </row>
    <row r="16" spans="2:14">
      <c r="B16" s="127">
        <v>2014</v>
      </c>
      <c r="C16" s="82" t="s">
        <v>44</v>
      </c>
      <c r="D16" s="76">
        <v>201</v>
      </c>
      <c r="E16" s="76">
        <v>368</v>
      </c>
      <c r="F16" s="76">
        <v>147</v>
      </c>
      <c r="G16" s="77">
        <v>268</v>
      </c>
      <c r="H16" s="75">
        <v>1820</v>
      </c>
      <c r="I16" s="76">
        <v>33</v>
      </c>
      <c r="J16" s="76"/>
      <c r="K16" s="53"/>
      <c r="L16" s="77">
        <v>2837</v>
      </c>
      <c r="M16" s="76">
        <v>1926692</v>
      </c>
      <c r="N16" s="83">
        <v>1929529</v>
      </c>
    </row>
    <row r="17" spans="2:14">
      <c r="B17" s="128"/>
      <c r="C17" s="82" t="s">
        <v>19</v>
      </c>
      <c r="D17" s="76">
        <v>98</v>
      </c>
      <c r="E17" s="76">
        <v>354</v>
      </c>
      <c r="F17" s="76">
        <v>166</v>
      </c>
      <c r="G17" s="53">
        <v>202</v>
      </c>
      <c r="H17" s="75">
        <v>525</v>
      </c>
      <c r="I17" s="76">
        <v>74</v>
      </c>
      <c r="J17" s="76"/>
      <c r="K17" s="53"/>
      <c r="L17" s="53">
        <v>1419</v>
      </c>
      <c r="M17" s="76">
        <v>101687</v>
      </c>
      <c r="N17" s="84">
        <v>103106</v>
      </c>
    </row>
    <row r="18" spans="2:14" ht="13.5" thickBot="1">
      <c r="B18" s="128"/>
      <c r="C18" s="85" t="s">
        <v>4</v>
      </c>
      <c r="D18" s="79">
        <v>299</v>
      </c>
      <c r="E18" s="79">
        <v>722</v>
      </c>
      <c r="F18" s="79">
        <v>313</v>
      </c>
      <c r="G18" s="54">
        <v>470</v>
      </c>
      <c r="H18" s="78">
        <v>2345</v>
      </c>
      <c r="I18" s="79">
        <v>107</v>
      </c>
      <c r="J18" s="79"/>
      <c r="K18" s="55"/>
      <c r="L18" s="54">
        <v>4256</v>
      </c>
      <c r="M18" s="79">
        <v>2028379</v>
      </c>
      <c r="N18" s="86">
        <v>2032635</v>
      </c>
    </row>
    <row r="19" spans="2:14">
      <c r="B19" s="127">
        <v>2013</v>
      </c>
      <c r="C19" s="87" t="s">
        <v>44</v>
      </c>
      <c r="D19" s="80">
        <v>164</v>
      </c>
      <c r="E19" s="80">
        <v>557</v>
      </c>
      <c r="F19" s="80">
        <v>42</v>
      </c>
      <c r="G19" s="80">
        <v>191</v>
      </c>
      <c r="H19" s="80">
        <v>1005</v>
      </c>
      <c r="I19" s="80">
        <v>9</v>
      </c>
      <c r="J19" s="80"/>
      <c r="K19" s="56">
        <v>0</v>
      </c>
      <c r="L19" s="80">
        <v>1968</v>
      </c>
      <c r="M19" s="81">
        <v>1833801</v>
      </c>
      <c r="N19" s="88">
        <v>1835769</v>
      </c>
    </row>
    <row r="20" spans="2:14">
      <c r="B20" s="128"/>
      <c r="C20" s="87" t="s">
        <v>19</v>
      </c>
      <c r="D20" s="56">
        <v>157</v>
      </c>
      <c r="E20" s="56">
        <v>427</v>
      </c>
      <c r="F20" s="56">
        <v>348</v>
      </c>
      <c r="G20" s="56">
        <v>62</v>
      </c>
      <c r="H20" s="56">
        <v>561</v>
      </c>
      <c r="I20" s="56">
        <v>3</v>
      </c>
      <c r="J20" s="56">
        <v>0</v>
      </c>
      <c r="K20" s="56"/>
      <c r="L20" s="56">
        <v>1558</v>
      </c>
      <c r="M20" s="81">
        <v>103130</v>
      </c>
      <c r="N20" s="88">
        <v>104688</v>
      </c>
    </row>
    <row r="21" spans="2:14" ht="13.5" thickBot="1">
      <c r="B21" s="129"/>
      <c r="C21" s="89" t="s">
        <v>4</v>
      </c>
      <c r="D21" s="57">
        <v>321</v>
      </c>
      <c r="E21" s="57">
        <v>984</v>
      </c>
      <c r="F21" s="57">
        <v>390</v>
      </c>
      <c r="G21" s="57">
        <v>253</v>
      </c>
      <c r="H21" s="57">
        <v>1566</v>
      </c>
      <c r="I21" s="57">
        <v>12</v>
      </c>
      <c r="J21" s="57">
        <v>0</v>
      </c>
      <c r="K21" s="57">
        <v>0</v>
      </c>
      <c r="L21" s="57">
        <v>3526</v>
      </c>
      <c r="M21" s="90">
        <v>1936931</v>
      </c>
      <c r="N21" s="88">
        <v>1940457</v>
      </c>
    </row>
    <row r="22" spans="2:14" ht="16.5" thickTop="1" thickBot="1">
      <c r="B22" s="92"/>
      <c r="C22" s="93" t="s">
        <v>100</v>
      </c>
      <c r="D22" s="51">
        <f>D18/D21</f>
        <v>0.93146417445482865</v>
      </c>
      <c r="E22" s="51">
        <f t="shared" ref="E22:N22" si="1">E18/E21</f>
        <v>0.73373983739837401</v>
      </c>
      <c r="F22" s="51">
        <f t="shared" si="1"/>
        <v>0.8025641025641026</v>
      </c>
      <c r="G22" s="51">
        <f t="shared" si="1"/>
        <v>1.8577075098814229</v>
      </c>
      <c r="H22" s="51">
        <f t="shared" si="1"/>
        <v>1.4974457215836525</v>
      </c>
      <c r="I22" s="51">
        <f t="shared" si="1"/>
        <v>8.9166666666666661</v>
      </c>
      <c r="J22" s="51" t="e">
        <f t="shared" si="1"/>
        <v>#DIV/0!</v>
      </c>
      <c r="K22" s="51" t="e">
        <f t="shared" si="1"/>
        <v>#DIV/0!</v>
      </c>
      <c r="L22" s="51">
        <f t="shared" si="1"/>
        <v>1.207033465683494</v>
      </c>
      <c r="M22" s="51">
        <f t="shared" si="1"/>
        <v>1.0472128330849162</v>
      </c>
      <c r="N22" s="52">
        <f t="shared" si="1"/>
        <v>1.0475032427928059</v>
      </c>
    </row>
  </sheetData>
  <mergeCells count="4">
    <mergeCell ref="B5:B7"/>
    <mergeCell ref="B8:B10"/>
    <mergeCell ref="B16:B18"/>
    <mergeCell ref="B19:B2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PROSINAC 2014.-2013.</vt:lpstr>
      <vt:lpstr>SIJEČANJ-PROSINAC 2014-2013.</vt:lpstr>
      <vt:lpstr>pomoćna statistika</vt:lpstr>
      <vt:lpstr>indexi</vt:lpstr>
      <vt:lpstr>rujan2013</vt:lpstr>
      <vt:lpstr>rujan2014</vt:lpstr>
      <vt:lpstr>strani2013</vt:lpstr>
      <vt:lpstr>strani2014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Lešćan</dc:creator>
  <cp:lastModifiedBy>Hrvoje</cp:lastModifiedBy>
  <cp:lastPrinted>2014-10-06T10:20:49Z</cp:lastPrinted>
  <dcterms:created xsi:type="dcterms:W3CDTF">2008-02-13T12:52:46Z</dcterms:created>
  <dcterms:modified xsi:type="dcterms:W3CDTF">2015-01-26T07:48:55Z</dcterms:modified>
</cp:coreProperties>
</file>